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/Users/martin/Desktop/"/>
    </mc:Choice>
  </mc:AlternateContent>
  <xr:revisionPtr revIDLastSave="0" documentId="8_{98CCBA8F-DC43-724D-BC7B-F53A5E654C8C}" xr6:coauthVersionLast="47" xr6:coauthVersionMax="47" xr10:uidLastSave="{00000000-0000-0000-0000-000000000000}"/>
  <bookViews>
    <workbookView xWindow="940" yWindow="620" windowWidth="39280" windowHeight="25200" activeTab="1" xr2:uid="{18ECA20C-A3B7-4A66-95FA-C9DC675242BA}"/>
  </bookViews>
  <sheets>
    <sheet name="dein Einsatz" sheetId="4" r:id="rId1"/>
    <sheet name="dein Vorteile" sheetId="5" r:id="rId2"/>
    <sheet name="Erläuterung z. Formblatt" sheetId="3" r:id="rId3"/>
    <sheet name="Formblatt" sheetId="1" r:id="rId4"/>
  </sheets>
  <definedNames>
    <definedName name="_xlnm.Print_Area" localSheetId="3">Formblatt!$A$1:$H$37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 a="1"/>
  <c r="H31" i="1" a="1"/>
  <c r="H30" i="1" a="1"/>
  <c r="H29" i="1" a="1"/>
  <c r="H28" i="1" a="1"/>
  <c r="H27" i="1" a="1"/>
  <c r="H26" i="1" a="1"/>
  <c r="H25" i="1" a="1"/>
  <c r="H24" i="1" a="1"/>
  <c r="H23" i="1" a="1"/>
  <c r="H22" i="1" a="1"/>
  <c r="H21" i="1" a="1"/>
  <c r="H20" i="1" a="1"/>
  <c r="H19" i="1" a="1"/>
  <c r="H18" i="1" a="1"/>
  <c r="H17" i="1" a="1"/>
  <c r="H16" i="1" a="1"/>
  <c r="H15" i="1" a="1"/>
  <c r="H14" i="1" a="1"/>
  <c r="H13" i="1" a="1"/>
  <c r="G11" i="1" a="1"/>
  <c r="G12" i="1" a="1"/>
  <c r="G13" i="1" a="1"/>
  <c r="G14" i="1" a="1"/>
  <c r="G15" i="1" a="1"/>
  <c r="G16" i="1" a="1"/>
  <c r="G17" i="1" a="1"/>
  <c r="G18" i="1" a="1"/>
  <c r="G19" i="1" a="1"/>
  <c r="G20" i="1" a="1"/>
  <c r="G21" i="1" a="1"/>
  <c r="G22" i="1" a="1"/>
  <c r="G23" i="1" a="1"/>
  <c r="G24" i="1" a="1"/>
  <c r="G25" i="1" a="1"/>
  <c r="G26" i="1" a="1"/>
  <c r="G27" i="1" a="1"/>
  <c r="G28" i="1" a="1"/>
  <c r="G29" i="1" a="1"/>
  <c r="G30" i="1" a="1"/>
  <c r="G31" i="1" a="1"/>
  <c r="G32" i="1" a="1"/>
  <c r="G10" i="1" a="1"/>
  <c r="K10" i="1"/>
  <c r="H10" i="1" s="1" a="1"/>
  <c r="C42" i="3"/>
  <c r="F37" i="1"/>
  <c r="C52" i="3"/>
  <c r="C51" i="3"/>
  <c r="C50" i="3"/>
  <c r="C49" i="3"/>
  <c r="C48" i="3"/>
  <c r="C47" i="3"/>
  <c r="C46" i="3"/>
  <c r="C45" i="3"/>
  <c r="C44" i="3"/>
  <c r="C43" i="3"/>
  <c r="C41" i="3"/>
  <c r="C39" i="3"/>
  <c r="C38" i="3"/>
  <c r="C37" i="3"/>
  <c r="C36" i="3"/>
  <c r="C35" i="3"/>
  <c r="C34" i="3"/>
  <c r="C33" i="3"/>
  <c r="C32" i="3"/>
  <c r="C30" i="3"/>
  <c r="C29" i="3"/>
  <c r="C27" i="3"/>
  <c r="C26" i="3"/>
  <c r="C25" i="3"/>
  <c r="C24" i="3"/>
  <c r="C23" i="3"/>
  <c r="C21" i="3"/>
  <c r="C20" i="3"/>
  <c r="C19" i="3"/>
  <c r="C18" i="3"/>
  <c r="C17" i="3"/>
  <c r="C15" i="3"/>
  <c r="C14" i="3"/>
  <c r="K11" i="1"/>
  <c r="H11" i="1" s="1" a="1"/>
  <c r="K12" i="1"/>
  <c r="H12" i="1" s="1" a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G33" i="1" l="1"/>
  <c r="G35" i="1" s="1"/>
  <c r="H33" i="1"/>
  <c r="H35" i="1" s="1"/>
  <c r="H34" i="1" s="1"/>
  <c r="H37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<sst xmlns="http://schemas.openxmlformats.org/spreadsheetml/2006/main" count="125" uniqueCount="102">
  <si>
    <t>Anmerkungen zum Ausfüllen des Formulars zur Stundenabrechnung:</t>
  </si>
  <si>
    <r>
      <t xml:space="preserve">Bitte folgende </t>
    </r>
    <r>
      <rPr>
        <b/>
        <sz val="12"/>
        <rFont val="Arial"/>
        <family val="2"/>
      </rPr>
      <t>Pflichtfelder</t>
    </r>
    <r>
      <rPr>
        <sz val="12"/>
        <rFont val="Arial"/>
        <family val="2"/>
      </rPr>
      <t xml:space="preserve"> aus der Werteliste auswählen:</t>
    </r>
  </si>
  <si>
    <t>Turnen</t>
  </si>
  <si>
    <t xml:space="preserve">    Sparte in der die Übungsleiter/-in Tätigkeit erfolgte</t>
  </si>
  <si>
    <t>Fußball</t>
  </si>
  <si>
    <t xml:space="preserve">    Erw./Jgd.*</t>
  </si>
  <si>
    <t>Spielmannszug</t>
  </si>
  <si>
    <t xml:space="preserve">    Uhrzeit  (von-bis)</t>
  </si>
  <si>
    <t>Handball</t>
  </si>
  <si>
    <t xml:space="preserve">    Grund (Training, Spiel usw..)</t>
  </si>
  <si>
    <t>Badminton</t>
  </si>
  <si>
    <t>Wichtig sind natürlich auch die persönlichen Angaben.</t>
  </si>
  <si>
    <t>Tischtennis</t>
  </si>
  <si>
    <t>Die gelben Felder sind zur Berechnung der ÜL-Entschädigung erforderlich</t>
  </si>
  <si>
    <t>Blasorchester</t>
  </si>
  <si>
    <r>
      <rPr>
        <sz val="12"/>
        <rFont val="Arial"/>
        <family val="2"/>
      </rPr>
      <t>*</t>
    </r>
    <r>
      <rPr>
        <sz val="10"/>
        <rFont val="Arial"/>
        <family val="2"/>
      </rPr>
      <t xml:space="preserve"> Bei Spiel und Turnierstunden werden nur bei Übungsleitern/-innen von Jugendlichen/Kinden</t>
    </r>
  </si>
  <si>
    <t>Training</t>
  </si>
  <si>
    <t>Spiel</t>
  </si>
  <si>
    <t>Bitte das Stundenabrechnungsblatt immer an den zuständigen Spartenleiter/-in senden</t>
  </si>
  <si>
    <t>Turnier</t>
  </si>
  <si>
    <t>Stunden werden nur max. 1/2 Jahr angerechnet / Stichtag: 31.7. bzw. 31.1.</t>
  </si>
  <si>
    <t>Funktion des/der Trainer/-in /Übungsleiter/-in (Eintragung durch den/die Spartenleiter/-in!)</t>
  </si>
  <si>
    <t>Kampfrichtern</t>
  </si>
  <si>
    <t>-&gt; ohne Genehmigung (Unterschrift auf dem Stundenzettel) 
durch den/die Spartenleiter/-in erfolgt KEINE AUSZAHLUNG</t>
  </si>
  <si>
    <t>Sportabzeichen</t>
  </si>
  <si>
    <t>Sonstiges</t>
  </si>
  <si>
    <t>Vielen Dank für euren Einsatz !</t>
  </si>
  <si>
    <t>???</t>
  </si>
  <si>
    <t>eurer TSG-Weg</t>
  </si>
  <si>
    <t>Hauptvorstand</t>
  </si>
  <si>
    <t>Erw.</t>
  </si>
  <si>
    <t>Bei Fragen wendet euch gern per E-Mail an:</t>
  </si>
  <si>
    <t>Jgd.</t>
  </si>
  <si>
    <t>Vorstand@tsg-wge.de</t>
  </si>
  <si>
    <t>mit Lizenz</t>
  </si>
  <si>
    <t>Abrechung / Stundensatz</t>
  </si>
  <si>
    <t>ohne Lizenz</t>
  </si>
  <si>
    <t>gültig ab 01.01.2026</t>
  </si>
  <si>
    <t>Helfer</t>
  </si>
  <si>
    <t>Stundensätze der Übungsleiter:in - Entschädigung</t>
  </si>
  <si>
    <t>Übungsleiter/-in  mit Lizenz durch den LSB Kreis OHZ   10,00 € (Turnen plus 2,00 € = 12,00€)</t>
  </si>
  <si>
    <t>Übungsleiter/-in  ohne Lizenz                                             8,00 € (Turnen plus 1,50 € = 9,50 €)</t>
  </si>
  <si>
    <t>Übungsleiter/-in  als Helfer tätig                                         6,00 € (Turnen plus 1,00 € = 7,00 €)</t>
  </si>
  <si>
    <r>
      <rPr>
        <sz val="10"/>
        <rFont val="Arial"/>
        <family val="2"/>
      </rPr>
      <t>Spiele/Turniere  (bei Betreung von Kindern und Jugendlichen)</t>
    </r>
    <r>
      <rPr>
        <b/>
        <sz val="10"/>
        <rFont val="Arial"/>
        <family val="2"/>
      </rPr>
      <t xml:space="preserve">   Abrechnung max. 3 Std. / Spiel</t>
    </r>
  </si>
  <si>
    <r>
      <rPr>
        <b/>
        <sz val="16"/>
        <rFont val="Verdana"/>
        <family val="2"/>
      </rPr>
      <t xml:space="preserve">Stundenabrechnung </t>
    </r>
    <r>
      <rPr>
        <b/>
        <sz val="14"/>
        <rFont val="Verdana"/>
        <family val="2"/>
      </rPr>
      <t xml:space="preserve">
für Trainer / Übungsleiter</t>
    </r>
  </si>
  <si>
    <t>Erw./Jgd.</t>
  </si>
  <si>
    <t>Sparte:</t>
  </si>
  <si>
    <t xml:space="preserve">Name: </t>
  </si>
  <si>
    <t>IBAN:</t>
  </si>
  <si>
    <t>E-Mail:</t>
  </si>
  <si>
    <t>Tel.-Nr:</t>
  </si>
  <si>
    <r>
      <rPr>
        <b/>
        <sz val="12"/>
        <rFont val="Verdana"/>
        <family val="2"/>
      </rPr>
      <t xml:space="preserve">Gültigkeit der Stundensätze </t>
    </r>
    <r>
      <rPr>
        <sz val="10"/>
        <rFont val="Verdana"/>
        <family val="2"/>
      </rPr>
      <t xml:space="preserve">
(Details siehe Erläuterung z. Formblatt / 2. Reiter dieser Datei)</t>
    </r>
  </si>
  <si>
    <t>Datum</t>
  </si>
  <si>
    <t>Uhrzeit                            von-bis</t>
  </si>
  <si>
    <t>Grund                                                            Training / Spiel</t>
  </si>
  <si>
    <t>Stunden</t>
  </si>
  <si>
    <t xml:space="preserve">Training </t>
  </si>
  <si>
    <t>Spiel  *</t>
  </si>
  <si>
    <t xml:space="preserve"> *Angerechnete Spielstunden =</t>
  </si>
  <si>
    <t>Datum +  Unterschrift (Übungsleiter)</t>
  </si>
  <si>
    <t>(Spartenleiter)</t>
  </si>
  <si>
    <t xml:space="preserve">Funktion des Trainer/Übungsleiter : </t>
  </si>
  <si>
    <r>
      <t xml:space="preserve">deine </t>
    </r>
    <r>
      <rPr>
        <b/>
        <sz val="14"/>
        <color rgb="FF000000"/>
        <rFont val="Calibri"/>
        <family val="2"/>
      </rPr>
      <t xml:space="preserve">BENEFITS </t>
    </r>
    <r>
      <rPr>
        <sz val="14"/>
        <color rgb="FF000000"/>
        <rFont val="Calibri"/>
        <family val="2"/>
      </rPr>
      <t xml:space="preserve">beim </t>
    </r>
  </si>
  <si>
    <r>
      <t xml:space="preserve">als   </t>
    </r>
    <r>
      <rPr>
        <b/>
        <sz val="16"/>
        <color rgb="FF000000"/>
        <rFont val="Calibri"/>
        <family val="2"/>
      </rPr>
      <t>Ü b u n g s l e i t e r  / Ü b u n g s l e i t e r i n</t>
    </r>
  </si>
  <si>
    <r>
      <t xml:space="preserve">- wir übernehmen die </t>
    </r>
    <r>
      <rPr>
        <b/>
        <sz val="11"/>
        <color rgb="FF000000"/>
        <rFont val="Calibri"/>
        <family val="2"/>
      </rPr>
      <t>Kosten Deines Trainerscheins</t>
    </r>
  </si>
  <si>
    <r>
      <t xml:space="preserve">  sowie Lizenzkurse und Auffrischungen  </t>
    </r>
    <r>
      <rPr>
        <sz val="11"/>
        <color rgb="FF000000"/>
        <rFont val="Calibri"/>
        <family val="2"/>
      </rPr>
      <t xml:space="preserve">(verknüft mit Vereinstätigkeit für die Dauer der Lizenz) </t>
    </r>
    <r>
      <rPr>
        <b/>
        <sz val="11"/>
        <color rgb="FF000000"/>
        <rFont val="Calibri"/>
        <family val="2"/>
      </rPr>
      <t xml:space="preserve"> </t>
    </r>
  </si>
  <si>
    <r>
      <t xml:space="preserve">- Möglichkeiten an </t>
    </r>
    <r>
      <rPr>
        <b/>
        <sz val="11"/>
        <color rgb="FF000000"/>
        <rFont val="Calibri"/>
        <family val="2"/>
      </rPr>
      <t xml:space="preserve">Schulungen/Kursen </t>
    </r>
    <r>
      <rPr>
        <sz val="11"/>
        <color rgb="FF000000"/>
        <rFont val="Calibri"/>
        <family val="2"/>
      </rPr>
      <t>teilzunehmen </t>
    </r>
  </si>
  <si>
    <r>
      <t xml:space="preserve">- regelmäßig </t>
    </r>
    <r>
      <rPr>
        <b/>
        <sz val="11"/>
        <color rgb="FF000000"/>
        <rFont val="Calibri"/>
        <family val="2"/>
      </rPr>
      <t>Erste-Hilfe-Kurse</t>
    </r>
  </si>
  <si>
    <r>
      <t xml:space="preserve">- </t>
    </r>
    <r>
      <rPr>
        <b/>
        <sz val="11"/>
        <color rgb="FF000000"/>
        <rFont val="Calibri"/>
        <family val="2"/>
      </rPr>
      <t xml:space="preserve">Ehrenamtskarte </t>
    </r>
    <r>
      <rPr>
        <sz val="11"/>
        <color rgb="FF000000"/>
        <rFont val="Calibri"/>
        <family val="2"/>
      </rPr>
      <t>(diverse Vergünstigungen in öffentlichen Einrichtungen)</t>
    </r>
  </si>
  <si>
    <r>
      <t xml:space="preserve">- Mitgliedschaft bei der DJH - Deutsche Jugendherbergswerkes </t>
    </r>
    <r>
      <rPr>
        <sz val="11"/>
        <color rgb="FF000000"/>
        <rFont val="Calibri"/>
        <family val="2"/>
      </rPr>
      <t>(Vergünstigung bei Übernachtungen)</t>
    </r>
  </si>
  <si>
    <r>
      <t xml:space="preserve">- </t>
    </r>
    <r>
      <rPr>
        <b/>
        <sz val="11"/>
        <color rgb="FF000000"/>
        <rFont val="Calibri"/>
        <family val="2"/>
      </rPr>
      <t>steuerlicher Vorteil (</t>
    </r>
    <r>
      <rPr>
        <sz val="11"/>
        <color rgb="FF000000"/>
        <rFont val="Calibri"/>
        <family val="2"/>
      </rPr>
      <t>Übungsleiterstunden steuerfrei bis EUR 3.300/Jahr)</t>
    </r>
    <r>
      <rPr>
        <b/>
        <sz val="11"/>
        <color rgb="FF000000"/>
        <rFont val="Calibri"/>
        <family val="2"/>
      </rPr>
      <t xml:space="preserve"> </t>
    </r>
  </si>
  <si>
    <t xml:space="preserve"> </t>
  </si>
  <si>
    <r>
      <t xml:space="preserve">Deine </t>
    </r>
    <r>
      <rPr>
        <b/>
        <sz val="11"/>
        <color rgb="FF000000"/>
        <rFont val="Calibri"/>
        <family val="2"/>
      </rPr>
      <t>Bezahlung </t>
    </r>
  </si>
  <si>
    <t xml:space="preserve">- bis 31.01. / 31.07. rückwirkend auf das letzte Halbjahr </t>
  </si>
  <si>
    <t xml:space="preserve">- über Spartleiter:in / möglichst digital </t>
  </si>
  <si>
    <t>- Abrechnung nach deinen geleisteten Stunden und Trainerstatus</t>
  </si>
  <si>
    <t xml:space="preserve">  (gemäß Formblatt - siehe 3. Reiter dieser Datei)</t>
  </si>
  <si>
    <t>Du benötigst:</t>
  </si>
  <si>
    <t>- erweitertes Führungszeugnis (alle 3 Jahre) ; kostenlos bei der Gemeinde abrufbar</t>
  </si>
  <si>
    <t>Dazu bist zu verpflichtet:</t>
  </si>
  <si>
    <t>2) In den Sporthallen liegen Schadens- und Nutzungsbücher -&gt; ihr müsst eure Einheiten dort regelmäßig eintragen</t>
  </si>
  <si>
    <t xml:space="preserve">3) Im Falle von Schäden- oder Versicherungsfragen: </t>
  </si>
  <si>
    <t xml:space="preserve">    -&gt; Info an die Spartenleitung &amp; Geschäftsführung / Mail: geschaeftsfuehrung@tsg-wge.de </t>
  </si>
  <si>
    <t>für NICHTMITGLIEDER</t>
  </si>
  <si>
    <t>- als Probetraining (max. 3 Sporteinheiten) danach Vereinsanmeldung online</t>
  </si>
  <si>
    <t>https://easyverein.com/public/TSGWGE/applicationform/3669</t>
  </si>
  <si>
    <t>- Kursprogramme</t>
  </si>
  <si>
    <t>(im Falle von Versicherungsfall-Vorgehensweise wie o.g.)</t>
  </si>
  <si>
    <t>- Abrechnung gemäß offizieller Trainingszeiten (Homepage)</t>
  </si>
  <si>
    <t>Erwachsene:</t>
  </si>
  <si>
    <t>https://www.arag.de/jap/jforms/formulare/standard/04/02/11.faces?p=/service/kundenservice/schadensmeldung/vereine-und-verbaende/sportunfall-teil-a  </t>
  </si>
  <si>
    <t xml:space="preserve">Kinder bis 18: </t>
  </si>
  <si>
    <t>https://www.nfv-osterholz.de/fileadmin/Bezirke_Kreise/Kreis_Osterholz/Inhalt/Spielbetrieb/Sportversicherung/Formblatt_KSA_Hannover.pdf</t>
  </si>
  <si>
    <t>1. Übungsleiterbestätigung einmal ausfüllen</t>
  </si>
  <si>
    <t xml:space="preserve">Übungsleiterbestätigung ab 2026 </t>
  </si>
  <si>
    <t>2. In den Sporthallen liegen Schadens- und Nutzungsbücher -&gt; ihr müsst eure Einheiten dort regelmäßig eintragen</t>
  </si>
  <si>
    <t>-&gt; Info an die Spartenleitung und Geschäftsführung per Mail</t>
  </si>
  <si>
    <t>-&gt; Unfall- /Haftpflicht – Schadensmeldung bei der ARAG  </t>
  </si>
  <si>
    <t>hierbei gilt ebenso die Schäden-/Haftpflichtversicherung bei der ARAG Versicherung und Nicht-Mitgliederversicherung</t>
  </si>
  <si>
    <t>Abrechnung nur nach offiziellen Trainingszeiten</t>
  </si>
  <si>
    <r>
      <t xml:space="preserve">  </t>
    </r>
    <r>
      <rPr>
        <b/>
        <sz val="10"/>
        <rFont val="Arial"/>
        <family val="2"/>
      </rPr>
      <t xml:space="preserve"> maximal 3 Stunden</t>
    </r>
    <r>
      <rPr>
        <sz val="10"/>
        <rFont val="Arial"/>
        <family val="2"/>
      </rPr>
      <t xml:space="preserve"> angerechnet und mit den </t>
    </r>
    <r>
      <rPr>
        <b/>
        <sz val="10"/>
        <rFont val="Arial"/>
        <family val="2"/>
      </rPr>
      <t xml:space="preserve">halben Stundensatz </t>
    </r>
    <r>
      <rPr>
        <sz val="10"/>
        <rFont val="Arial"/>
        <family val="2"/>
      </rPr>
      <t>bezahlt.</t>
    </r>
  </si>
  <si>
    <t xml:space="preserve">geschaeftsstelle@tsg-wge.de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</si>
</sst>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[h]:mm"/>
    <numFmt numFmtId="166" formatCode="000\ 000\ 00"/>
    <numFmt numFmtId="167" formatCode="&quot;Stundensatz: &quot;0.00\ \€\ &quot;=&quot;"/>
    <numFmt numFmtId="168" formatCode="_-* #,##0.000\ _€_-;\-* #,##0.000\ _€_-;_-* &quot;-&quot;??\ _€_-;_-@_-"/>
  </numFmts>
  <fonts count="42" x14ac:knownFonts="1">
    <font>
      <sz val="10"/>
      <name val="Arial"/>
    </font>
    <font>
      <sz val="10"/>
      <name val="Arial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7"/>
      <name val="Verdana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b/>
      <sz val="12"/>
      <color indexed="12"/>
      <name val="Arial"/>
      <family val="2"/>
    </font>
    <font>
      <u/>
      <sz val="12"/>
      <color indexed="12"/>
      <name val="Arial"/>
      <family val="2"/>
    </font>
    <font>
      <sz val="12"/>
      <color indexed="12"/>
      <name val="Arial"/>
      <family val="2"/>
    </font>
    <font>
      <sz val="12"/>
      <color indexed="10"/>
      <name val="Arial"/>
      <family val="2"/>
    </font>
    <font>
      <b/>
      <sz val="14"/>
      <color indexed="12"/>
      <name val="Arial"/>
      <family val="2"/>
    </font>
    <font>
      <sz val="10"/>
      <color indexed="12"/>
      <name val="Arial"/>
      <family val="2"/>
    </font>
    <font>
      <sz val="10"/>
      <color indexed="9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1"/>
      <name val="Verdana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Verdana"/>
      <family val="2"/>
    </font>
    <font>
      <b/>
      <sz val="12"/>
      <name val="Verdana"/>
      <family val="2"/>
    </font>
    <font>
      <b/>
      <sz val="10"/>
      <color rgb="FFFF0000"/>
      <name val="Arial"/>
      <family val="2"/>
    </font>
    <font>
      <i/>
      <sz val="10"/>
      <color theme="3"/>
      <name val="Arial"/>
      <family val="2"/>
    </font>
    <font>
      <sz val="12"/>
      <color rgb="FF00B05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i/>
      <sz val="12"/>
      <name val="Arial"/>
      <family val="2"/>
    </font>
    <font>
      <sz val="11"/>
      <color rgb="FF242424"/>
      <name val="Aptos Narrow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.5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u/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3" fillId="0" borderId="0" xfId="0" applyFont="1" applyProtection="1">
      <protection hidden="1"/>
    </xf>
    <xf numFmtId="14" fontId="3" fillId="0" borderId="1" xfId="0" applyNumberFormat="1" applyFont="1" applyBorder="1" applyAlignment="1" applyProtection="1">
      <alignment horizontal="center"/>
      <protection locked="0"/>
    </xf>
    <xf numFmtId="14" fontId="3" fillId="0" borderId="2" xfId="0" applyNumberFormat="1" applyFont="1" applyBorder="1" applyAlignment="1" applyProtection="1">
      <alignment horizontal="center"/>
      <protection locked="0"/>
    </xf>
    <xf numFmtId="165" fontId="3" fillId="0" borderId="3" xfId="0" applyNumberFormat="1" applyFont="1" applyBorder="1" applyAlignment="1" applyProtection="1">
      <alignment horizontal="center"/>
      <protection locked="0"/>
    </xf>
    <xf numFmtId="165" fontId="3" fillId="0" borderId="4" xfId="0" applyNumberFormat="1" applyFont="1" applyBorder="1" applyAlignment="1" applyProtection="1">
      <alignment horizontal="center"/>
      <protection locked="0"/>
    </xf>
    <xf numFmtId="0" fontId="4" fillId="0" borderId="0" xfId="0" applyFont="1" applyProtection="1">
      <protection hidden="1"/>
    </xf>
    <xf numFmtId="0" fontId="6" fillId="0" borderId="0" xfId="0" applyFont="1" applyAlignment="1">
      <alignment horizontal="right"/>
    </xf>
    <xf numFmtId="20" fontId="0" fillId="0" borderId="0" xfId="0" applyNumberFormat="1"/>
    <xf numFmtId="0" fontId="0" fillId="0" borderId="0" xfId="0" quotePrefix="1" applyAlignment="1">
      <alignment horizontal="left"/>
    </xf>
    <xf numFmtId="0" fontId="5" fillId="0" borderId="0" xfId="0" quotePrefix="1" applyFont="1" applyAlignment="1" applyProtection="1">
      <alignment horizontal="left" wrapText="1"/>
      <protection hidden="1"/>
    </xf>
    <xf numFmtId="165" fontId="3" fillId="0" borderId="5" xfId="0" applyNumberFormat="1" applyFont="1" applyBorder="1" applyAlignment="1" applyProtection="1">
      <alignment horizontal="center"/>
      <protection locked="0"/>
    </xf>
    <xf numFmtId="2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hidden="1"/>
    </xf>
    <xf numFmtId="165" fontId="3" fillId="0" borderId="0" xfId="0" applyNumberFormat="1" applyFont="1" applyAlignment="1" applyProtection="1">
      <alignment horizontal="center"/>
      <protection hidden="1"/>
    </xf>
    <xf numFmtId="14" fontId="3" fillId="0" borderId="8" xfId="0" applyNumberFormat="1" applyFont="1" applyBorder="1" applyAlignment="1" applyProtection="1">
      <alignment horizontal="center"/>
      <protection locked="0"/>
    </xf>
    <xf numFmtId="0" fontId="15" fillId="0" borderId="6" xfId="0" applyFont="1" applyBorder="1"/>
    <xf numFmtId="0" fontId="16" fillId="2" borderId="7" xfId="0" applyFont="1" applyFill="1" applyBorder="1"/>
    <xf numFmtId="0" fontId="3" fillId="0" borderId="0" xfId="0" applyFont="1"/>
    <xf numFmtId="0" fontId="3" fillId="0" borderId="17" xfId="0" applyFont="1" applyBorder="1" applyAlignment="1">
      <alignment horizontal="right"/>
    </xf>
    <xf numFmtId="0" fontId="3" fillId="0" borderId="18" xfId="0" applyFont="1" applyBorder="1"/>
    <xf numFmtId="0" fontId="3" fillId="0" borderId="10" xfId="0" applyFont="1" applyBorder="1"/>
    <xf numFmtId="0" fontId="4" fillId="0" borderId="0" xfId="0" applyFont="1"/>
    <xf numFmtId="166" fontId="4" fillId="0" borderId="10" xfId="0" applyNumberFormat="1" applyFont="1" applyBorder="1"/>
    <xf numFmtId="0" fontId="4" fillId="0" borderId="0" xfId="0" applyFont="1" applyAlignment="1">
      <alignment horizontal="left"/>
    </xf>
    <xf numFmtId="0" fontId="3" fillId="0" borderId="17" xfId="0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5" fontId="3" fillId="0" borderId="26" xfId="0" applyNumberFormat="1" applyFont="1" applyBorder="1" applyAlignment="1">
      <alignment horizontal="center"/>
    </xf>
    <xf numFmtId="165" fontId="3" fillId="0" borderId="27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19" fillId="0" borderId="0" xfId="0" applyFont="1"/>
    <xf numFmtId="0" fontId="3" fillId="0" borderId="29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5" fontId="3" fillId="0" borderId="31" xfId="0" applyNumberFormat="1" applyFont="1" applyBorder="1" applyAlignment="1">
      <alignment horizontal="center"/>
    </xf>
    <xf numFmtId="0" fontId="0" fillId="0" borderId="21" xfId="0" applyBorder="1"/>
    <xf numFmtId="164" fontId="3" fillId="0" borderId="21" xfId="0" applyNumberFormat="1" applyFont="1" applyBorder="1" applyAlignment="1">
      <alignment horizontal="center" vertical="center"/>
    </xf>
    <xf numFmtId="164" fontId="14" fillId="0" borderId="0" xfId="2" applyFont="1" applyBorder="1" applyAlignment="1" applyProtection="1"/>
    <xf numFmtId="168" fontId="20" fillId="0" borderId="0" xfId="2" applyNumberFormat="1" applyFont="1" applyBorder="1" applyAlignment="1" applyProtection="1"/>
    <xf numFmtId="44" fontId="4" fillId="0" borderId="33" xfId="1" quotePrefix="1" applyFont="1" applyBorder="1" applyAlignment="1" applyProtection="1">
      <alignment horizontal="left" wrapText="1"/>
    </xf>
    <xf numFmtId="0" fontId="5" fillId="0" borderId="0" xfId="0" quotePrefix="1" applyFont="1" applyAlignment="1">
      <alignment horizontal="left" wrapText="1"/>
    </xf>
    <xf numFmtId="0" fontId="5" fillId="0" borderId="0" xfId="0" applyFont="1" applyAlignment="1">
      <alignment horizontal="right"/>
    </xf>
    <xf numFmtId="0" fontId="21" fillId="0" borderId="7" xfId="0" applyFont="1" applyBorder="1" applyAlignment="1">
      <alignment wrapText="1"/>
    </xf>
    <xf numFmtId="0" fontId="22" fillId="0" borderId="7" xfId="0" applyFont="1" applyBorder="1" applyAlignment="1">
      <alignment wrapText="1"/>
    </xf>
    <xf numFmtId="0" fontId="22" fillId="0" borderId="7" xfId="0" quotePrefix="1" applyFont="1" applyBorder="1" applyAlignment="1">
      <alignment wrapText="1"/>
    </xf>
    <xf numFmtId="0" fontId="0" fillId="3" borderId="0" xfId="0" applyFill="1"/>
    <xf numFmtId="0" fontId="12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11" fillId="3" borderId="0" xfId="0" applyFont="1" applyFill="1" applyAlignment="1">
      <alignment wrapText="1"/>
    </xf>
    <xf numFmtId="0" fontId="16" fillId="3" borderId="0" xfId="0" applyFont="1" applyFill="1"/>
    <xf numFmtId="0" fontId="13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7" fillId="3" borderId="0" xfId="3" applyFill="1" applyBorder="1" applyAlignment="1" applyProtection="1"/>
    <xf numFmtId="0" fontId="18" fillId="0" borderId="0" xfId="0" applyFont="1"/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6" fillId="3" borderId="7" xfId="0" applyFont="1" applyFill="1" applyBorder="1"/>
    <xf numFmtId="0" fontId="22" fillId="0" borderId="0" xfId="0" applyFont="1"/>
    <xf numFmtId="0" fontId="26" fillId="0" borderId="7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7" fillId="0" borderId="9" xfId="3" applyBorder="1" applyAlignment="1" applyProtection="1"/>
    <xf numFmtId="0" fontId="28" fillId="0" borderId="7" xfId="0" applyFont="1" applyBorder="1" applyAlignment="1">
      <alignment horizontal="center" wrapText="1"/>
    </xf>
    <xf numFmtId="0" fontId="1" fillId="0" borderId="6" xfId="0" applyFont="1" applyBorder="1"/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1" fillId="0" borderId="38" xfId="0" applyFont="1" applyBorder="1" applyAlignment="1">
      <alignment horizontal="left"/>
    </xf>
    <xf numFmtId="0" fontId="1" fillId="3" borderId="0" xfId="0" applyFont="1" applyFill="1"/>
    <xf numFmtId="0" fontId="1" fillId="0" borderId="0" xfId="0" applyFont="1"/>
    <xf numFmtId="0" fontId="1" fillId="0" borderId="21" xfId="0" applyFont="1" applyBorder="1" applyAlignment="1">
      <alignment horizontal="right" vertical="center"/>
    </xf>
    <xf numFmtId="0" fontId="30" fillId="0" borderId="18" xfId="0" applyFont="1" applyBorder="1" applyAlignment="1">
      <alignment horizontal="right"/>
    </xf>
    <xf numFmtId="0" fontId="30" fillId="0" borderId="0" xfId="0" applyFont="1"/>
    <xf numFmtId="0" fontId="32" fillId="0" borderId="7" xfId="0" applyFont="1" applyBorder="1" applyAlignment="1">
      <alignment wrapText="1"/>
    </xf>
    <xf numFmtId="0" fontId="1" fillId="0" borderId="7" xfId="0" applyFont="1" applyBorder="1" applyAlignment="1">
      <alignment horizontal="left"/>
    </xf>
    <xf numFmtId="0" fontId="23" fillId="0" borderId="9" xfId="0" applyFont="1" applyBorder="1"/>
    <xf numFmtId="0" fontId="1" fillId="0" borderId="0" xfId="0" applyFont="1" applyAlignment="1">
      <alignment horizontal="left" vertical="center"/>
    </xf>
    <xf numFmtId="0" fontId="33" fillId="0" borderId="0" xfId="0" applyFont="1"/>
    <xf numFmtId="0" fontId="0" fillId="0" borderId="20" xfId="0" applyBorder="1"/>
    <xf numFmtId="0" fontId="0" fillId="0" borderId="32" xfId="0" applyBorder="1"/>
    <xf numFmtId="0" fontId="0" fillId="0" borderId="28" xfId="0" applyBorder="1"/>
    <xf numFmtId="0" fontId="36" fillId="0" borderId="32" xfId="0" applyFont="1" applyBorder="1" applyAlignment="1">
      <alignment horizontal="left" vertical="center"/>
    </xf>
    <xf numFmtId="0" fontId="38" fillId="0" borderId="32" xfId="0" applyFont="1" applyBorder="1" applyAlignment="1">
      <alignment horizontal="left" vertical="center"/>
    </xf>
    <xf numFmtId="0" fontId="39" fillId="0" borderId="32" xfId="0" applyFont="1" applyBorder="1" applyAlignment="1">
      <alignment horizontal="left" vertical="center"/>
    </xf>
    <xf numFmtId="0" fontId="29" fillId="0" borderId="0" xfId="0" applyFont="1"/>
    <xf numFmtId="0" fontId="40" fillId="0" borderId="32" xfId="0" applyFont="1" applyBorder="1" applyAlignment="1">
      <alignment horizontal="left" vertical="center"/>
    </xf>
    <xf numFmtId="0" fontId="38" fillId="0" borderId="32" xfId="0" quotePrefix="1" applyFont="1" applyBorder="1" applyAlignment="1">
      <alignment horizontal="left" vertical="center"/>
    </xf>
    <xf numFmtId="0" fontId="7" fillId="0" borderId="32" xfId="3" applyBorder="1" applyAlignment="1" applyProtection="1">
      <alignment horizontal="left" vertical="center"/>
    </xf>
    <xf numFmtId="0" fontId="7" fillId="0" borderId="0" xfId="3" applyBorder="1" applyAlignment="1" applyProtection="1">
      <alignment horizontal="left" vertical="center"/>
    </xf>
    <xf numFmtId="0" fontId="39" fillId="0" borderId="32" xfId="0" applyFont="1" applyBorder="1"/>
    <xf numFmtId="0" fontId="38" fillId="0" borderId="32" xfId="0" applyFont="1" applyBorder="1"/>
    <xf numFmtId="0" fontId="41" fillId="0" borderId="32" xfId="0" applyFont="1" applyBorder="1" applyAlignment="1">
      <alignment horizontal="left" vertical="center"/>
    </xf>
    <xf numFmtId="0" fontId="0" fillId="0" borderId="22" xfId="0" applyBorder="1"/>
    <xf numFmtId="0" fontId="0" fillId="0" borderId="24" xfId="0" applyBorder="1"/>
    <xf numFmtId="0" fontId="0" fillId="0" borderId="23" xfId="0" applyBorder="1"/>
    <xf numFmtId="0" fontId="1" fillId="0" borderId="32" xfId="0" applyFont="1" applyBorder="1"/>
    <xf numFmtId="0" fontId="0" fillId="0" borderId="19" xfId="0" applyBorder="1"/>
    <xf numFmtId="0" fontId="34" fillId="0" borderId="32" xfId="0" applyFont="1" applyBorder="1" applyAlignment="1">
      <alignment vertical="center" readingOrder="1"/>
    </xf>
    <xf numFmtId="0" fontId="33" fillId="0" borderId="7" xfId="0" applyFont="1" applyBorder="1"/>
    <xf numFmtId="0" fontId="2" fillId="0" borderId="0" xfId="0" applyFont="1" applyAlignment="1">
      <alignment horizontal="center" wrapText="1"/>
    </xf>
    <xf numFmtId="0" fontId="30" fillId="2" borderId="16" xfId="0" applyFont="1" applyFill="1" applyBorder="1" applyAlignment="1" applyProtection="1">
      <alignment horizontal="center"/>
      <protection locked="0"/>
    </xf>
    <xf numFmtId="0" fontId="30" fillId="2" borderId="10" xfId="0" applyFont="1" applyFill="1" applyBorder="1" applyAlignment="1" applyProtection="1">
      <alignment horizontal="center"/>
      <protection locked="0"/>
    </xf>
    <xf numFmtId="0" fontId="31" fillId="0" borderId="19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7" fillId="0" borderId="10" xfId="3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17" fillId="0" borderId="12" xfId="0" applyFont="1" applyBorder="1" applyAlignment="1">
      <alignment horizontal="center" wrapText="1"/>
    </xf>
    <xf numFmtId="0" fontId="17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10" xfId="0" applyNumberFormat="1" applyFont="1" applyBorder="1" applyAlignment="1" applyProtection="1">
      <alignment horizontal="center"/>
      <protection locked="0"/>
    </xf>
    <xf numFmtId="1" fontId="3" fillId="0" borderId="11" xfId="0" applyNumberFormat="1" applyFont="1" applyBorder="1" applyAlignment="1" applyProtection="1">
      <alignment horizontal="center"/>
      <protection locked="0"/>
    </xf>
    <xf numFmtId="1" fontId="3" fillId="0" borderId="35" xfId="0" applyNumberFormat="1" applyFont="1" applyBorder="1" applyAlignment="1" applyProtection="1">
      <alignment horizontal="center"/>
      <protection locked="0"/>
    </xf>
    <xf numFmtId="1" fontId="3" fillId="0" borderId="36" xfId="0" applyNumberFormat="1" applyFont="1" applyBorder="1" applyAlignment="1" applyProtection="1">
      <alignment horizontal="center"/>
      <protection locked="0"/>
    </xf>
    <xf numFmtId="1" fontId="3" fillId="0" borderId="37" xfId="0" applyNumberFormat="1" applyFont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right"/>
    </xf>
    <xf numFmtId="0" fontId="30" fillId="0" borderId="10" xfId="0" applyFont="1" applyBorder="1" applyAlignment="1" applyProtection="1">
      <alignment horizontal="left"/>
      <protection locked="0"/>
    </xf>
    <xf numFmtId="0" fontId="30" fillId="2" borderId="34" xfId="0" applyFont="1" applyFill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left"/>
      <protection locked="0"/>
    </xf>
    <xf numFmtId="166" fontId="4" fillId="0" borderId="10" xfId="0" applyNumberFormat="1" applyFont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" fontId="3" fillId="0" borderId="2" xfId="0" applyNumberFormat="1" applyFont="1" applyBorder="1" applyAlignment="1" applyProtection="1">
      <alignment horizontal="center"/>
      <protection locked="0"/>
    </xf>
    <xf numFmtId="1" fontId="3" fillId="0" borderId="12" xfId="0" applyNumberFormat="1" applyFont="1" applyBorder="1" applyAlignment="1" applyProtection="1">
      <alignment horizontal="center"/>
      <protection locked="0"/>
    </xf>
    <xf numFmtId="1" fontId="3" fillId="0" borderId="13" xfId="0" applyNumberFormat="1" applyFont="1" applyBorder="1" applyAlignment="1" applyProtection="1">
      <alignment horizontal="center"/>
      <protection locked="0"/>
    </xf>
    <xf numFmtId="14" fontId="3" fillId="0" borderId="24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28" xfId="0" applyFont="1" applyBorder="1" applyAlignment="1">
      <alignment horizontal="left"/>
    </xf>
    <xf numFmtId="167" fontId="16" fillId="0" borderId="32" xfId="0" applyNumberFormat="1" applyFont="1" applyBorder="1" applyAlignment="1">
      <alignment horizontal="center"/>
    </xf>
    <xf numFmtId="167" fontId="16" fillId="0" borderId="0" xfId="0" applyNumberFormat="1" applyFont="1" applyAlignment="1">
      <alignment horizontal="center"/>
    </xf>
    <xf numFmtId="0" fontId="3" fillId="0" borderId="0" xfId="0" applyFont="1"/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/>
  </cellXfs>
  <cellStyles count="4">
    <cellStyle name="Euro" xfId="1" xr:uid="{115FAE72-8A64-47E6-B7BC-EB29D07AE706}"/>
    <cellStyle name="Komma" xfId="2" builtinId="3"/>
    <cellStyle name="Link" xfId="3" builtinId="8"/>
    <cellStyle name="Standard" xfId="0" builtinId="0"/>
  </cellStyles>
  <dxfs count="1">
    <dxf>
      <font>
        <color rgb="FF9C0006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12</xdr:col>
      <xdr:colOff>9525</xdr:colOff>
      <xdr:row>60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237CFCC-0E6B-393C-0152-D020E41AA89F}"/>
            </a:ext>
          </a:extLst>
        </xdr:cNvPr>
        <xdr:cNvSpPr txBox="1"/>
      </xdr:nvSpPr>
      <xdr:spPr>
        <a:xfrm>
          <a:off x="95250" y="66675"/>
          <a:ext cx="9058275" cy="9658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endParaRPr lang="en-US" sz="1400" b="1" i="0" u="none" strike="noStrike">
            <a:solidFill>
              <a:schemeClr val="dk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ctr"/>
          <a:r>
            <a:rPr lang="en-US" sz="1400" b="1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 I N   E H R E N A M T  </a:t>
          </a:r>
          <a:endParaRPr lang="en-US" sz="14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 algn="ctr"/>
          <a:endParaRPr lang="en-US" sz="14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 algn="ctr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im Sport- oder Musikverein zu übernehmen hat </a:t>
          </a:r>
          <a:endParaRPr lang="en-US" sz="14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 algn="ctr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viele gute Gründe – </a:t>
          </a:r>
          <a:endParaRPr lang="en-US" sz="14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 algn="ctr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sowohl für </a:t>
          </a:r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</a:t>
          </a:r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ich persönlich </a:t>
          </a:r>
          <a:endParaRPr lang="en-US" sz="14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 algn="ctr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als auch für die Gemeinschaft</a:t>
          </a:r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- </a:t>
          </a:r>
        </a:p>
        <a:p>
          <a:pPr marL="0" indent="0" algn="ctr"/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u. g. finde</a:t>
          </a:r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s</a:t>
          </a:r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 u die zentralen </a:t>
          </a:r>
        </a:p>
        <a:p>
          <a:pPr marL="0" indent="0" algn="ctr"/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VORTEILE:</a:t>
          </a:r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1" i="0">
              <a:solidFill>
                <a:schemeClr val="dk1"/>
              </a:solidFill>
              <a:latin typeface="+mn-lt"/>
              <a:ea typeface="+mn-lt"/>
              <a:cs typeface="+mn-lt"/>
            </a:rPr>
            <a:t>1. Gesellschaftlicher Beitrag</a:t>
          </a:r>
          <a:endParaRPr lang="en-US" sz="1400" b="0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Du trägst dazu bei, dass Sport- und Musikangebote für andere möglich bleiben. Viele Vereine könnten ohne ehrenamtliches Engagement gar nicht existieren – du stärkst also das soziale Miteinander.</a:t>
          </a:r>
          <a:endParaRPr lang="en-US" sz="1400" b="0" i="0" u="none" strike="noStrike">
            <a:solidFill>
              <a:schemeClr val="dk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/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Dein Können gibst du an Nachwuchs weiter , du hast es von jemanden gelernt und DU gibst es an die nächste Generation weiter</a:t>
          </a:r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1" i="0">
              <a:solidFill>
                <a:schemeClr val="dk1"/>
              </a:solidFill>
              <a:latin typeface="+mn-lt"/>
              <a:ea typeface="+mn-lt"/>
              <a:cs typeface="+mn-lt"/>
            </a:rPr>
            <a:t>2. Persönliche Weiterentwicklung</a:t>
          </a:r>
          <a:endParaRPr lang="en-US" sz="1400" b="0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Ehrenamtliche Arbeit fördert wichtige Kompetenzen wie:</a:t>
          </a: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· Teamarbeit</a:t>
          </a: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· Organisationstalent</a:t>
          </a: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· Verantwortungsbewusstsein</a:t>
          </a: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· Kommunikation</a:t>
          </a: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Das kann dir im Berufsleben und in der Schule oder im Studium zugutekommen.</a:t>
          </a:r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1" i="0">
              <a:solidFill>
                <a:schemeClr val="dk1"/>
              </a:solidFill>
              <a:latin typeface="+mn-lt"/>
              <a:ea typeface="+mn-lt"/>
              <a:cs typeface="+mn-lt"/>
            </a:rPr>
            <a:t>3. Soziale Kontakte</a:t>
          </a:r>
          <a:endParaRPr lang="en-US" sz="1400" b="0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Du lernst viele neue Menschen kennen – oft mit ähnlichen Interessen. Daraus entstehen Freundschaften und ein starkes Gemeinschaftsgefühl.</a:t>
          </a:r>
          <a:endParaRPr lang="en-US" sz="1400" b="0" i="0" u="none" strike="noStrike">
            <a:solidFill>
              <a:schemeClr val="dk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/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Ausgleich zum Alltag und dem Beruf.</a:t>
          </a:r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1" i="0">
              <a:solidFill>
                <a:schemeClr val="dk1"/>
              </a:solidFill>
              <a:latin typeface="+mn-lt"/>
              <a:ea typeface="+mn-lt"/>
              <a:cs typeface="+mn-lt"/>
            </a:rPr>
            <a:t>4. Anerkennung und Wertschätzung</a:t>
          </a:r>
          <a:endParaRPr lang="en-US" sz="1400" b="0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Ehrenamtliches Engagement wird oft öffentlich gewürdigt – durch Urkunden, Veranstaltungen oder Auszeichnungen. Es zeigt, dass du dich für andere einsetzt, und macht sich auch gut im Lebenslauf.</a:t>
          </a:r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1" i="0">
              <a:solidFill>
                <a:schemeClr val="dk1"/>
              </a:solidFill>
              <a:latin typeface="+mn-lt"/>
              <a:ea typeface="+mn-lt"/>
              <a:cs typeface="+mn-lt"/>
            </a:rPr>
            <a:t>5. Spaß an der Sache</a:t>
          </a:r>
          <a:endParaRPr lang="en-US" sz="1400" b="0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Ob du nun Sport liebst oder gerne musizierst – ein Ehrenamt gibt dir die Möglichkeit, deine Leidenschaft aktiv mitzugestalten und weiterzugeben, z. B. als Trainer:in, Jugendleiter:in oder Vorstandsmitglied.</a:t>
          </a:r>
          <a:endParaRPr lang="en-US" sz="1400" b="0" i="0" u="none" strike="noStrike">
            <a:solidFill>
              <a:schemeClr val="dk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/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DEIN SPASS und DEIN AUSGLEICH zum Alltag und/oder Berufsleben.</a:t>
          </a:r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400" b="1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1" i="0">
              <a:solidFill>
                <a:schemeClr val="dk1"/>
              </a:solidFill>
              <a:latin typeface="+mn-lt"/>
              <a:ea typeface="+mn-lt"/>
              <a:cs typeface="+mn-lt"/>
            </a:rPr>
            <a:t>6. Stärkung des Vereinslebens</a:t>
          </a:r>
          <a:endParaRPr lang="en-US" sz="1400" b="0" i="0" u="none" strike="noStrike">
            <a:solidFill>
              <a:schemeClr val="dk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Dein Können gibst du an Nachwuchs weiter , du hast es von jemanden gelernt und DU gibst es an die nächste Generation weiter</a:t>
          </a:r>
          <a:endParaRPr lang="en-US" sz="1400" b="0" i="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Du hilfst mit, Traditionen zu bewahren und gleichzeitig neue Ideen einzubringen. </a:t>
          </a:r>
          <a:endParaRPr lang="en-US" sz="14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Damit sicherst du die </a:t>
          </a:r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Z</a:t>
          </a:r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U K U N F T  des  V E R E I N S </a:t>
          </a:r>
          <a:r>
            <a:rPr lang="en-US" sz="1400" b="0" i="0">
              <a:solidFill>
                <a:schemeClr val="dk1"/>
              </a:solidFill>
              <a:latin typeface="+mn-lt"/>
              <a:ea typeface="+mn-lt"/>
              <a:cs typeface="+mn-lt"/>
            </a:rPr>
            <a:t>.</a:t>
          </a:r>
          <a:r>
            <a:rPr lang="en-US" sz="1400" b="0" i="0" u="none" strike="noStrike">
              <a:solidFill>
                <a:schemeClr val="dk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. . </a:t>
          </a:r>
          <a:endParaRPr lang="en-US" sz="1100" b="0" i="0" u="none" strike="noStrike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2</xdr:col>
      <xdr:colOff>304800</xdr:colOff>
      <xdr:row>19</xdr:row>
      <xdr:rowOff>111479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2312D939-9638-9653-FC41-5F6522B8B678}"/>
            </a:ext>
          </a:extLst>
        </xdr:cNvPr>
        <xdr:cNvSpPr>
          <a:spLocks noChangeAspect="1" noChangeArrowheads="1"/>
        </xdr:cNvSpPr>
      </xdr:nvSpPr>
      <xdr:spPr bwMode="auto">
        <a:xfrm>
          <a:off x="9906000" y="264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304800</xdr:colOff>
      <xdr:row>19</xdr:row>
      <xdr:rowOff>111479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B6645334-68FF-87DD-8A58-6451E3B8159F}"/>
            </a:ext>
          </a:extLst>
        </xdr:cNvPr>
        <xdr:cNvSpPr>
          <a:spLocks noChangeAspect="1" noChangeArrowheads="1"/>
        </xdr:cNvSpPr>
      </xdr:nvSpPr>
      <xdr:spPr bwMode="auto">
        <a:xfrm>
          <a:off x="9906000" y="264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409220</xdr:colOff>
      <xdr:row>2</xdr:row>
      <xdr:rowOff>84667</xdr:rowOff>
    </xdr:from>
    <xdr:to>
      <xdr:col>4</xdr:col>
      <xdr:colOff>845678</xdr:colOff>
      <xdr:row>8</xdr:row>
      <xdr:rowOff>138794</xdr:rowOff>
    </xdr:to>
    <xdr:pic>
      <xdr:nvPicPr>
        <xdr:cNvPr id="2" name="Picture 1" descr="TSG-WGE">
          <a:extLst>
            <a:ext uri="{FF2B5EF4-FFF2-40B4-BE49-F238E27FC236}">
              <a16:creationId xmlns:a16="http://schemas.microsoft.com/office/drawing/2014/main" id="{EE81634C-0474-044A-BFE7-3662491A6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776" y="437445"/>
          <a:ext cx="1311347" cy="1140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2309283</xdr:colOff>
      <xdr:row>0</xdr:row>
      <xdr:rowOff>73023</xdr:rowOff>
    </xdr:from>
    <xdr:to>
      <xdr:col>1</xdr:col>
      <xdr:colOff>2980267</xdr:colOff>
      <xdr:row>2</xdr:row>
      <xdr:rowOff>262146</xdr:rowOff>
    </xdr:to>
    <xdr:pic>
      <xdr:nvPicPr>
        <xdr:cNvPr id="4109" name="Picture 1" descr="TSG-WGE">
          <a:extLst>
            <a:ext uri="{FF2B5EF4-FFF2-40B4-BE49-F238E27FC236}">
              <a16:creationId xmlns:a16="http://schemas.microsoft.com/office/drawing/2014/main" id="{FFEA524E-E5AA-30F4-2161-F5AC55C9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2616" y="73023"/>
          <a:ext cx="670984" cy="730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470807</xdr:colOff>
      <xdr:row>0</xdr:row>
      <xdr:rowOff>108857</xdr:rowOff>
    </xdr:from>
    <xdr:to>
      <xdr:col>4</xdr:col>
      <xdr:colOff>478972</xdr:colOff>
      <xdr:row>0</xdr:row>
      <xdr:rowOff>953861</xdr:rowOff>
    </xdr:to>
    <xdr:pic>
      <xdr:nvPicPr>
        <xdr:cNvPr id="1182" name="Picture 1" descr="TSG-WGE">
          <a:extLst>
            <a:ext uri="{FF2B5EF4-FFF2-40B4-BE49-F238E27FC236}">
              <a16:creationId xmlns:a16="http://schemas.microsoft.com/office/drawing/2014/main" id="{943344E3-3A2D-4BC8-2D1C-18EF432D3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6664" y="1785257"/>
          <a:ext cx="781050" cy="84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sg-wge.de/File/&#220;bungsleiterbest&#228;tigung%20ab%202026%20der%20TSG-WGE.pdf" TargetMode="External"/><Relationship Id="rId2" Type="http://schemas.openxmlformats.org/officeDocument/2006/relationships/hyperlink" Target="https://www.nfv-osterholz.de/fileadmin/Bezirke_Kreise/Kreis_Osterholz/Inhalt/Spielbetrieb/Sportversicherung/Formblatt_KSA_Hannover.pdf" TargetMode="External"/><Relationship Id="rId1" Type="http://schemas.openxmlformats.org/officeDocument/2006/relationships/hyperlink" Target="mailto:geschaeftsfuehrung@tsg-wge.de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mailto:geschaeftsstelle@tsg-wge.de" TargetMode="External"/><Relationship Id="rId4" Type="http://schemas.openxmlformats.org/officeDocument/2006/relationships/hyperlink" Target="https://www.arag.de/jap/jforms/formulare/standard/04/02/11.faces?p=/service/kundenservice/schadensmeldung/vereine-und-verbaende/sportunfall-teil-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8F96-D08C-4303-9323-54CE30A06D55}">
  <dimension ref="A1"/>
  <sheetViews>
    <sheetView topLeftCell="A9" zoomScale="145" zoomScaleNormal="145" workbookViewId="0">
      <selection activeCell="O33" sqref="O33"/>
    </sheetView>
  </sheetViews>
  <sheetFormatPr baseColWidth="10" defaultColWidth="11.5" defaultRowHeight="13" x14ac:dyDescent="0.15"/>
  <sheetData/>
  <sheetProtection sheet="1" objects="1" scenarios="1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845F-1771-44BB-B31F-B33E605032B9}">
  <dimension ref="B1:K57"/>
  <sheetViews>
    <sheetView tabSelected="1" zoomScale="90" zoomScaleNormal="90" workbookViewId="0">
      <selection activeCell="F40" sqref="F40"/>
    </sheetView>
  </sheetViews>
  <sheetFormatPr baseColWidth="10" defaultColWidth="11.5" defaultRowHeight="13" x14ac:dyDescent="0.15"/>
  <sheetData>
    <row r="1" spans="2:11" ht="14" thickBot="1" x14ac:dyDescent="0.2"/>
    <row r="2" spans="2:11" x14ac:dyDescent="0.15">
      <c r="B2" s="102"/>
      <c r="C2" s="42"/>
      <c r="D2" s="42"/>
      <c r="E2" s="42"/>
      <c r="F2" s="42"/>
      <c r="G2" s="42"/>
      <c r="H2" s="42"/>
      <c r="I2" s="42"/>
      <c r="J2" s="42"/>
      <c r="K2" s="84"/>
    </row>
    <row r="3" spans="2:11" ht="19" x14ac:dyDescent="0.15">
      <c r="B3" s="103" t="s">
        <v>62</v>
      </c>
      <c r="K3" s="86"/>
    </row>
    <row r="4" spans="2:11" x14ac:dyDescent="0.15">
      <c r="B4" s="85"/>
      <c r="K4" s="86"/>
    </row>
    <row r="5" spans="2:11" x14ac:dyDescent="0.15">
      <c r="B5" s="85"/>
      <c r="K5" s="86"/>
    </row>
    <row r="6" spans="2:11" x14ac:dyDescent="0.15">
      <c r="B6" s="85"/>
      <c r="K6" s="86"/>
    </row>
    <row r="7" spans="2:11" x14ac:dyDescent="0.15">
      <c r="B7" s="85"/>
      <c r="K7" s="86"/>
    </row>
    <row r="8" spans="2:11" x14ac:dyDescent="0.15">
      <c r="B8" s="85"/>
      <c r="K8" s="86"/>
    </row>
    <row r="9" spans="2:11" x14ac:dyDescent="0.15">
      <c r="B9" s="85"/>
      <c r="K9" s="86"/>
    </row>
    <row r="10" spans="2:11" x14ac:dyDescent="0.15">
      <c r="B10" s="85"/>
      <c r="K10" s="86"/>
    </row>
    <row r="11" spans="2:11" ht="21" x14ac:dyDescent="0.15">
      <c r="B11" s="87" t="s">
        <v>63</v>
      </c>
      <c r="K11" s="86"/>
    </row>
    <row r="12" spans="2:11" x14ac:dyDescent="0.15">
      <c r="B12" s="85"/>
      <c r="K12" s="86"/>
    </row>
    <row r="13" spans="2:11" ht="15" x14ac:dyDescent="0.15">
      <c r="B13" s="88" t="s">
        <v>64</v>
      </c>
      <c r="K13" s="86"/>
    </row>
    <row r="14" spans="2:11" ht="15" x14ac:dyDescent="0.15">
      <c r="B14" s="89" t="s">
        <v>65</v>
      </c>
      <c r="K14" s="86"/>
    </row>
    <row r="15" spans="2:11" ht="15" x14ac:dyDescent="0.15">
      <c r="B15" s="88" t="s">
        <v>66</v>
      </c>
      <c r="K15" s="86"/>
    </row>
    <row r="16" spans="2:11" ht="15" x14ac:dyDescent="0.15">
      <c r="B16" s="88" t="s">
        <v>67</v>
      </c>
      <c r="K16" s="86"/>
    </row>
    <row r="17" spans="2:11" ht="15" x14ac:dyDescent="0.15">
      <c r="B17" s="88" t="s">
        <v>68</v>
      </c>
      <c r="K17" s="86"/>
    </row>
    <row r="18" spans="2:11" ht="15" x14ac:dyDescent="0.15">
      <c r="B18" s="89" t="s">
        <v>69</v>
      </c>
      <c r="K18" s="86"/>
    </row>
    <row r="19" spans="2:11" ht="15" x14ac:dyDescent="0.15">
      <c r="B19" s="88" t="s">
        <v>70</v>
      </c>
      <c r="C19" s="90"/>
      <c r="K19" s="86"/>
    </row>
    <row r="20" spans="2:11" ht="15" x14ac:dyDescent="0.15">
      <c r="B20" s="91" t="s">
        <v>71</v>
      </c>
      <c r="K20" s="86"/>
    </row>
    <row r="21" spans="2:11" ht="15" x14ac:dyDescent="0.15">
      <c r="B21" s="88" t="s">
        <v>72</v>
      </c>
      <c r="K21" s="86"/>
    </row>
    <row r="22" spans="2:11" ht="15" x14ac:dyDescent="0.15">
      <c r="B22" s="88" t="s">
        <v>73</v>
      </c>
      <c r="K22" s="86"/>
    </row>
    <row r="23" spans="2:11" ht="15" x14ac:dyDescent="0.15">
      <c r="B23" s="92" t="s">
        <v>88</v>
      </c>
      <c r="K23" s="86"/>
    </row>
    <row r="24" spans="2:11" ht="15" x14ac:dyDescent="0.15">
      <c r="B24" s="88" t="s">
        <v>74</v>
      </c>
      <c r="K24" s="86"/>
    </row>
    <row r="25" spans="2:11" ht="15" x14ac:dyDescent="0.15">
      <c r="B25" s="88" t="s">
        <v>75</v>
      </c>
      <c r="K25" s="86"/>
    </row>
    <row r="26" spans="2:11" ht="15" x14ac:dyDescent="0.15">
      <c r="B26" s="88" t="s">
        <v>76</v>
      </c>
      <c r="K26" s="86"/>
    </row>
    <row r="27" spans="2:11" x14ac:dyDescent="0.15">
      <c r="B27" s="85"/>
      <c r="K27" s="86"/>
    </row>
    <row r="28" spans="2:11" x14ac:dyDescent="0.15">
      <c r="B28" s="85"/>
      <c r="K28" s="86"/>
    </row>
    <row r="29" spans="2:11" ht="15" x14ac:dyDescent="0.15">
      <c r="B29" s="89" t="s">
        <v>77</v>
      </c>
      <c r="K29" s="86"/>
    </row>
    <row r="30" spans="2:11" ht="15" x14ac:dyDescent="0.15">
      <c r="B30" s="88" t="s">
        <v>78</v>
      </c>
      <c r="K30" s="86"/>
    </row>
    <row r="31" spans="2:11" x14ac:dyDescent="0.15">
      <c r="B31" s="85"/>
      <c r="K31" s="86"/>
    </row>
    <row r="32" spans="2:11" ht="15" x14ac:dyDescent="0.15">
      <c r="B32" s="89" t="s">
        <v>79</v>
      </c>
      <c r="K32" s="86"/>
    </row>
    <row r="33" spans="2:11" ht="12" customHeight="1" x14ac:dyDescent="0.15">
      <c r="B33" s="101" t="s">
        <v>93</v>
      </c>
      <c r="E33" s="94" t="s">
        <v>94</v>
      </c>
      <c r="K33" s="86"/>
    </row>
    <row r="34" spans="2:11" ht="15" hidden="1" x14ac:dyDescent="0.15">
      <c r="B34" s="88" t="s">
        <v>80</v>
      </c>
      <c r="K34" s="86"/>
    </row>
    <row r="35" spans="2:11" ht="15" hidden="1" x14ac:dyDescent="0.15">
      <c r="B35" s="88" t="s">
        <v>81</v>
      </c>
      <c r="K35" s="86"/>
    </row>
    <row r="36" spans="2:11" hidden="1" x14ac:dyDescent="0.15">
      <c r="B36" s="93" t="s">
        <v>82</v>
      </c>
      <c r="K36" s="86"/>
    </row>
    <row r="37" spans="2:11" ht="15" x14ac:dyDescent="0.15">
      <c r="B37" s="88" t="s">
        <v>95</v>
      </c>
      <c r="K37" s="86"/>
    </row>
    <row r="38" spans="2:11" ht="15" x14ac:dyDescent="0.15">
      <c r="B38" s="88" t="s">
        <v>81</v>
      </c>
      <c r="K38" s="86"/>
    </row>
    <row r="39" spans="2:11" ht="15" x14ac:dyDescent="0.15">
      <c r="B39" s="92" t="s">
        <v>96</v>
      </c>
      <c r="F39" s="94" t="s">
        <v>101</v>
      </c>
      <c r="K39" s="86"/>
    </row>
    <row r="40" spans="2:11" ht="15" x14ac:dyDescent="0.15">
      <c r="B40" s="92" t="s">
        <v>97</v>
      </c>
      <c r="K40" s="86"/>
    </row>
    <row r="41" spans="2:11" ht="15" x14ac:dyDescent="0.15">
      <c r="B41" s="88" t="s">
        <v>89</v>
      </c>
      <c r="C41" s="94" t="s">
        <v>90</v>
      </c>
      <c r="K41" s="86"/>
    </row>
    <row r="42" spans="2:11" ht="15" x14ac:dyDescent="0.15">
      <c r="B42" s="88" t="s">
        <v>91</v>
      </c>
      <c r="C42" s="94" t="s">
        <v>92</v>
      </c>
      <c r="K42" s="86"/>
    </row>
    <row r="43" spans="2:11" ht="15" x14ac:dyDescent="0.2">
      <c r="B43" s="95" t="s">
        <v>83</v>
      </c>
      <c r="K43" s="86"/>
    </row>
    <row r="44" spans="2:11" ht="15" x14ac:dyDescent="0.2">
      <c r="B44" s="96" t="s">
        <v>84</v>
      </c>
      <c r="K44" s="86"/>
    </row>
    <row r="45" spans="2:11" ht="15" x14ac:dyDescent="0.15">
      <c r="B45" s="97" t="s">
        <v>85</v>
      </c>
      <c r="K45" s="86"/>
    </row>
    <row r="46" spans="2:11" ht="15" x14ac:dyDescent="0.2">
      <c r="B46" s="96" t="s">
        <v>86</v>
      </c>
      <c r="K46" s="86"/>
    </row>
    <row r="47" spans="2:11" ht="15" x14ac:dyDescent="0.2">
      <c r="B47" s="96" t="s">
        <v>98</v>
      </c>
      <c r="K47" s="86"/>
    </row>
    <row r="48" spans="2:11" ht="15" x14ac:dyDescent="0.2">
      <c r="B48" s="96" t="s">
        <v>87</v>
      </c>
      <c r="K48" s="86"/>
    </row>
    <row r="49" spans="2:11" x14ac:dyDescent="0.15">
      <c r="B49" s="85"/>
      <c r="K49" s="86"/>
    </row>
    <row r="50" spans="2:11" x14ac:dyDescent="0.15">
      <c r="B50" s="85"/>
      <c r="K50" s="86"/>
    </row>
    <row r="51" spans="2:11" x14ac:dyDescent="0.15">
      <c r="B51" s="85"/>
      <c r="K51" s="86"/>
    </row>
    <row r="52" spans="2:11" x14ac:dyDescent="0.15">
      <c r="B52" s="85"/>
      <c r="K52" s="86"/>
    </row>
    <row r="53" spans="2:11" x14ac:dyDescent="0.15">
      <c r="B53" s="85"/>
      <c r="K53" s="86"/>
    </row>
    <row r="54" spans="2:11" x14ac:dyDescent="0.15">
      <c r="B54" s="85"/>
      <c r="K54" s="86"/>
    </row>
    <row r="55" spans="2:11" x14ac:dyDescent="0.15">
      <c r="B55" s="85"/>
      <c r="K55" s="86"/>
    </row>
    <row r="56" spans="2:11" x14ac:dyDescent="0.15">
      <c r="B56" s="85"/>
      <c r="K56" s="86"/>
    </row>
    <row r="57" spans="2:11" ht="14" thickBot="1" x14ac:dyDescent="0.2">
      <c r="B57" s="98"/>
      <c r="C57" s="99"/>
      <c r="D57" s="99"/>
      <c r="E57" s="99"/>
      <c r="F57" s="99"/>
      <c r="G57" s="99"/>
      <c r="H57" s="99"/>
      <c r="I57" s="99"/>
      <c r="J57" s="99"/>
      <c r="K57" s="100"/>
    </row>
  </sheetData>
  <sheetProtection sheet="1" objects="1" scenarios="1"/>
  <hyperlinks>
    <hyperlink ref="B36" r:id="rId1" display="mailto:geschaeftsfuehrung@tsg-wge.de" xr:uid="{64E319C1-1067-1844-AB8A-2916FDE8FF8D}"/>
    <hyperlink ref="C42" r:id="rId2" xr:uid="{197B5F5E-5296-444A-92A5-EAA3E674D4A3}"/>
    <hyperlink ref="E33" r:id="rId3" xr:uid="{3E686629-BF56-984A-826D-7D9FCAE2E23E}"/>
    <hyperlink ref="C41" r:id="rId4" xr:uid="{8025699F-E321-C64F-BBA5-FA78631F342A}"/>
    <hyperlink ref="F39" r:id="rId5" xr:uid="{E3B099D0-95D8-5840-A3FB-E664C7307AE5}"/>
  </hyperlinks>
  <pageMargins left="0.7" right="0.7" top="0.78740157499999996" bottom="0.78740157499999996" header="0.3" footer="0.3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9897-8222-400A-9650-926ED3893A80}">
  <dimension ref="A1:I75"/>
  <sheetViews>
    <sheetView showGridLines="0" zoomScale="115" zoomScaleNormal="115" workbookViewId="0">
      <selection activeCell="K39" sqref="K39"/>
    </sheetView>
  </sheetViews>
  <sheetFormatPr baseColWidth="10" defaultColWidth="8.83203125" defaultRowHeight="16.5" customHeight="1" x14ac:dyDescent="0.15"/>
  <cols>
    <col min="1" max="1" width="6.1640625" customWidth="1"/>
    <col min="2" max="2" width="82.6640625" customWidth="1"/>
    <col min="3" max="3" width="14.33203125" hidden="1" customWidth="1"/>
    <col min="4" max="5" width="10.1640625" hidden="1" customWidth="1"/>
    <col min="6" max="8" width="10.1640625" customWidth="1"/>
    <col min="9" max="256" width="11.5" customWidth="1"/>
  </cols>
  <sheetData>
    <row r="1" spans="1:8" ht="21" customHeight="1" x14ac:dyDescent="0.15">
      <c r="A1" s="1"/>
    </row>
    <row r="2" spans="1:8" ht="21" customHeight="1" x14ac:dyDescent="0.15">
      <c r="A2" s="1"/>
    </row>
    <row r="3" spans="1:8" ht="21" customHeight="1" x14ac:dyDescent="0.15">
      <c r="A3" s="1"/>
    </row>
    <row r="4" spans="1:8" ht="16.5" customHeight="1" thickBot="1" x14ac:dyDescent="0.2">
      <c r="A4" s="1"/>
    </row>
    <row r="5" spans="1:8" ht="16.5" customHeight="1" x14ac:dyDescent="0.15">
      <c r="A5" s="1"/>
      <c r="B5" s="70"/>
    </row>
    <row r="6" spans="1:8" ht="16.5" customHeight="1" x14ac:dyDescent="0.2">
      <c r="A6" s="6"/>
      <c r="B6" s="69" t="s">
        <v>0</v>
      </c>
      <c r="C6" s="16"/>
    </row>
    <row r="7" spans="1:8" ht="16.5" customHeight="1" x14ac:dyDescent="0.2">
      <c r="A7" s="6"/>
      <c r="B7" s="50"/>
      <c r="C7" s="16"/>
    </row>
    <row r="8" spans="1:8" ht="16.5" customHeight="1" x14ac:dyDescent="0.2">
      <c r="A8" s="18"/>
      <c r="B8" s="49" t="s">
        <v>1</v>
      </c>
      <c r="C8" s="14"/>
      <c r="D8" t="s">
        <v>2</v>
      </c>
      <c r="E8" s="8">
        <v>0.33333333333333331</v>
      </c>
      <c r="F8" s="8"/>
      <c r="G8" s="8"/>
      <c r="H8" s="8"/>
    </row>
    <row r="9" spans="1:8" ht="16.5" customHeight="1" x14ac:dyDescent="0.2">
      <c r="A9" s="19"/>
      <c r="B9" s="79" t="s">
        <v>3</v>
      </c>
      <c r="C9" s="15"/>
      <c r="D9" t="s">
        <v>4</v>
      </c>
      <c r="E9" s="8">
        <v>0.34375</v>
      </c>
      <c r="F9" s="8"/>
      <c r="G9" s="8"/>
      <c r="H9" s="8"/>
    </row>
    <row r="10" spans="1:8" ht="16.5" customHeight="1" x14ac:dyDescent="0.2">
      <c r="A10" s="1"/>
      <c r="B10" s="79" t="s">
        <v>5</v>
      </c>
      <c r="C10" s="13">
        <v>8.3333333333333329E-2</v>
      </c>
      <c r="D10" t="s">
        <v>6</v>
      </c>
      <c r="E10" s="8">
        <v>0.35416666666666702</v>
      </c>
      <c r="F10" s="8"/>
      <c r="G10" s="8"/>
      <c r="H10" s="8"/>
    </row>
    <row r="11" spans="1:8" ht="16.5" customHeight="1" x14ac:dyDescent="0.2">
      <c r="A11" s="20"/>
      <c r="B11" s="79" t="s">
        <v>7</v>
      </c>
      <c r="D11" t="s">
        <v>8</v>
      </c>
      <c r="E11" s="8">
        <v>0.36458333333333298</v>
      </c>
      <c r="F11" s="8"/>
      <c r="G11" s="8"/>
      <c r="H11" s="8"/>
    </row>
    <row r="12" spans="1:8" ht="16.5" customHeight="1" x14ac:dyDescent="0.2">
      <c r="A12" s="17"/>
      <c r="B12" s="79" t="s">
        <v>9</v>
      </c>
      <c r="C12" s="15"/>
      <c r="D12" t="s">
        <v>10</v>
      </c>
      <c r="E12" s="8">
        <v>0.375</v>
      </c>
      <c r="F12" s="8"/>
      <c r="G12" s="8"/>
      <c r="H12" s="8"/>
    </row>
    <row r="13" spans="1:8" ht="16.5" customHeight="1" x14ac:dyDescent="0.2">
      <c r="A13" s="17"/>
      <c r="B13" s="49"/>
      <c r="C13" s="15"/>
      <c r="E13" s="8"/>
      <c r="F13" s="8"/>
      <c r="G13" s="8"/>
      <c r="H13" s="8"/>
    </row>
    <row r="14" spans="1:8" ht="16.5" customHeight="1" x14ac:dyDescent="0.2">
      <c r="A14" s="21"/>
      <c r="B14" s="49" t="s">
        <v>11</v>
      </c>
      <c r="C14" s="12" t="e">
        <f>(#REF!-#REF!)*24</f>
        <v>#REF!</v>
      </c>
      <c r="D14" t="s">
        <v>12</v>
      </c>
      <c r="E14" s="8">
        <v>0.38541666666666702</v>
      </c>
      <c r="F14" s="8"/>
      <c r="G14" s="8"/>
      <c r="H14" s="8"/>
    </row>
    <row r="15" spans="1:8" ht="16.5" customHeight="1" x14ac:dyDescent="0.15">
      <c r="A15" s="21"/>
      <c r="B15" s="24" t="s">
        <v>13</v>
      </c>
      <c r="C15" s="12" t="e">
        <f>(#REF!-#REF!)*24</f>
        <v>#REF!</v>
      </c>
      <c r="D15" t="s">
        <v>14</v>
      </c>
      <c r="E15" s="8">
        <v>0.39583333333333298</v>
      </c>
      <c r="F15" s="8"/>
      <c r="G15" s="8"/>
      <c r="H15" s="8"/>
    </row>
    <row r="16" spans="1:8" ht="16.5" customHeight="1" x14ac:dyDescent="0.15">
      <c r="A16" s="21"/>
      <c r="B16" s="64"/>
      <c r="C16" s="12"/>
      <c r="E16" s="8"/>
      <c r="F16" s="8"/>
      <c r="G16" s="8"/>
      <c r="H16" s="8"/>
    </row>
    <row r="17" spans="1:9" ht="16.5" customHeight="1" x14ac:dyDescent="0.2">
      <c r="A17" s="21"/>
      <c r="B17" s="71" t="s">
        <v>15</v>
      </c>
      <c r="C17" s="12" t="e">
        <f>(#REF!-#REF!)*24</f>
        <v>#REF!</v>
      </c>
      <c r="E17" s="8">
        <v>0.40625</v>
      </c>
      <c r="F17" s="8"/>
      <c r="G17" s="8"/>
      <c r="H17" s="8"/>
    </row>
    <row r="18" spans="1:9" ht="16.5" customHeight="1" x14ac:dyDescent="0.15">
      <c r="A18" s="21"/>
      <c r="B18" s="71" t="s">
        <v>100</v>
      </c>
      <c r="C18" s="12" t="e">
        <f>(#REF!-#REF!)*24</f>
        <v>#REF!</v>
      </c>
      <c r="E18" s="8">
        <v>0.41666666666666702</v>
      </c>
      <c r="F18" s="8"/>
      <c r="G18" s="8"/>
      <c r="H18" s="8"/>
    </row>
    <row r="19" spans="1:9" ht="16.5" customHeight="1" x14ac:dyDescent="0.15">
      <c r="A19" s="21"/>
      <c r="B19" s="71"/>
      <c r="C19" s="12" t="e">
        <f>(#REF!-#REF!)*24</f>
        <v>#REF!</v>
      </c>
      <c r="D19" t="s">
        <v>16</v>
      </c>
      <c r="E19" s="8">
        <v>0.42708333333333298</v>
      </c>
      <c r="F19" s="8"/>
      <c r="G19" s="8"/>
      <c r="H19" s="8"/>
    </row>
    <row r="20" spans="1:9" ht="17.25" customHeight="1" x14ac:dyDescent="0.2">
      <c r="A20" s="21"/>
      <c r="B20" s="104" t="s">
        <v>18</v>
      </c>
      <c r="C20" s="12" t="e">
        <f>(#REF!-#REF!)*24</f>
        <v>#REF!</v>
      </c>
      <c r="D20" t="s">
        <v>17</v>
      </c>
      <c r="E20" s="8">
        <v>0.4375</v>
      </c>
      <c r="F20" s="8"/>
      <c r="G20" s="8"/>
      <c r="H20" s="8"/>
      <c r="I20" s="83"/>
    </row>
    <row r="21" spans="1:9" ht="16.5" customHeight="1" x14ac:dyDescent="0.2">
      <c r="A21" s="21"/>
      <c r="B21" s="104" t="s">
        <v>99</v>
      </c>
      <c r="C21" s="12" t="e">
        <f>(#REF!-#REF!)*24</f>
        <v>#REF!</v>
      </c>
      <c r="D21" t="s">
        <v>19</v>
      </c>
      <c r="E21" s="8">
        <v>0.44791666666666702</v>
      </c>
      <c r="F21" s="8"/>
      <c r="G21" s="8"/>
      <c r="H21" s="8"/>
      <c r="I21" s="83"/>
    </row>
    <row r="22" spans="1:9" ht="17.25" customHeight="1" x14ac:dyDescent="0.2">
      <c r="A22" s="21"/>
      <c r="B22" s="104" t="s">
        <v>20</v>
      </c>
      <c r="C22" s="12"/>
      <c r="E22" s="8"/>
      <c r="F22" s="8"/>
      <c r="G22" s="8"/>
      <c r="H22" s="8"/>
      <c r="I22" s="83"/>
    </row>
    <row r="23" spans="1:9" ht="36" customHeight="1" x14ac:dyDescent="0.2">
      <c r="A23" s="21"/>
      <c r="B23" s="49" t="s">
        <v>21</v>
      </c>
      <c r="C23" s="12" t="e">
        <f>(#REF!-#REF!)*24</f>
        <v>#REF!</v>
      </c>
      <c r="D23" s="9" t="s">
        <v>22</v>
      </c>
      <c r="E23" s="8">
        <v>0.45833333333333298</v>
      </c>
      <c r="F23" s="8"/>
      <c r="G23" s="8"/>
      <c r="H23" s="8"/>
    </row>
    <row r="24" spans="1:9" ht="36" customHeight="1" x14ac:dyDescent="0.2">
      <c r="A24" s="21"/>
      <c r="B24" s="51" t="s">
        <v>23</v>
      </c>
      <c r="C24" s="12" t="e">
        <f>(#REF!-#REF!)*24</f>
        <v>#REF!</v>
      </c>
      <c r="D24" s="9" t="s">
        <v>24</v>
      </c>
      <c r="E24" s="8">
        <v>0.46875</v>
      </c>
      <c r="F24" s="8"/>
      <c r="G24" s="8"/>
      <c r="H24" s="8"/>
    </row>
    <row r="25" spans="1:9" ht="16.5" customHeight="1" x14ac:dyDescent="0.2">
      <c r="A25" s="21"/>
      <c r="B25" s="50"/>
      <c r="C25" s="12" t="e">
        <f>(#REF!-#REF!)*24</f>
        <v>#REF!</v>
      </c>
      <c r="D25" t="s">
        <v>25</v>
      </c>
      <c r="E25" s="8">
        <v>0.47916666666666702</v>
      </c>
      <c r="F25" s="8"/>
      <c r="G25" s="8"/>
      <c r="H25" s="8"/>
    </row>
    <row r="26" spans="1:9" ht="16.5" customHeight="1" x14ac:dyDescent="0.15">
      <c r="A26" s="21"/>
      <c r="B26" s="72"/>
      <c r="C26" s="12" t="e">
        <f>(#REF!-#REF!)*24</f>
        <v>#REF!</v>
      </c>
      <c r="E26" s="8">
        <v>0.48958333333333298</v>
      </c>
      <c r="F26" s="8"/>
      <c r="G26" s="8"/>
      <c r="H26" s="8"/>
    </row>
    <row r="27" spans="1:9" ht="16.5" customHeight="1" x14ac:dyDescent="0.15">
      <c r="A27" s="21"/>
      <c r="B27" s="66" t="s">
        <v>26</v>
      </c>
      <c r="C27" s="12" t="e">
        <f>(#REF!-#REF!)*24</f>
        <v>#REF!</v>
      </c>
      <c r="D27" t="s">
        <v>27</v>
      </c>
      <c r="E27" s="8">
        <v>0.5</v>
      </c>
      <c r="F27" s="8"/>
      <c r="G27" s="8"/>
      <c r="H27" s="8"/>
    </row>
    <row r="28" spans="1:9" ht="16.5" customHeight="1" x14ac:dyDescent="0.15">
      <c r="A28" s="21"/>
      <c r="B28" s="67" t="s">
        <v>28</v>
      </c>
      <c r="C28" s="12"/>
      <c r="E28" s="8"/>
      <c r="F28" s="8"/>
      <c r="G28" s="8"/>
      <c r="H28" s="8"/>
    </row>
    <row r="29" spans="1:9" ht="16.5" customHeight="1" x14ac:dyDescent="0.15">
      <c r="A29" s="21"/>
      <c r="B29" s="67" t="s">
        <v>29</v>
      </c>
      <c r="C29" s="12" t="e">
        <f>(#REF!-#REF!)*24</f>
        <v>#REF!</v>
      </c>
      <c r="D29" t="s">
        <v>30</v>
      </c>
      <c r="E29" s="8">
        <v>0.51041666666666696</v>
      </c>
      <c r="F29" s="8"/>
      <c r="G29" s="8"/>
      <c r="H29" s="8"/>
    </row>
    <row r="30" spans="1:9" ht="16.5" customHeight="1" x14ac:dyDescent="0.15">
      <c r="A30" s="21"/>
      <c r="B30" s="72" t="s">
        <v>31</v>
      </c>
      <c r="C30" s="12" t="e">
        <f>(#REF!-#REF!)*24</f>
        <v>#REF!</v>
      </c>
      <c r="D30" t="s">
        <v>32</v>
      </c>
      <c r="E30" s="8">
        <v>0.52083333333333304</v>
      </c>
      <c r="F30" s="8"/>
      <c r="G30" s="8"/>
      <c r="H30" s="8"/>
    </row>
    <row r="31" spans="1:9" ht="16.5" customHeight="1" x14ac:dyDescent="0.15">
      <c r="A31" s="21"/>
      <c r="B31" s="72" t="s">
        <v>33</v>
      </c>
      <c r="C31" s="12"/>
      <c r="E31" s="8"/>
      <c r="F31" s="8"/>
      <c r="G31" s="8"/>
      <c r="H31" s="8"/>
    </row>
    <row r="32" spans="1:9" ht="16.5" customHeight="1" thickBot="1" x14ac:dyDescent="0.2">
      <c r="A32" s="21"/>
      <c r="B32" s="68"/>
      <c r="C32" s="12" t="e">
        <f>(#REF!-#REF!)*24</f>
        <v>#REF!</v>
      </c>
      <c r="E32" s="8">
        <v>0.53125</v>
      </c>
      <c r="F32" s="8"/>
      <c r="G32" s="8"/>
      <c r="H32" s="8"/>
    </row>
    <row r="33" spans="1:8" ht="16.5" customHeight="1" x14ac:dyDescent="0.15">
      <c r="A33" s="21"/>
      <c r="C33" s="12" t="e">
        <f>(#REF!-#REF!)*24</f>
        <v>#REF!</v>
      </c>
      <c r="D33" t="s">
        <v>34</v>
      </c>
      <c r="E33" s="8">
        <v>0.54166666666666696</v>
      </c>
      <c r="F33" s="8"/>
      <c r="G33" s="8"/>
      <c r="H33" s="8"/>
    </row>
    <row r="34" spans="1:8" ht="16.5" customHeight="1" x14ac:dyDescent="0.2">
      <c r="A34" s="21"/>
      <c r="B34" s="38" t="s">
        <v>35</v>
      </c>
      <c r="C34" s="12" t="e">
        <f>(#REF!-#REF!)*24</f>
        <v>#REF!</v>
      </c>
      <c r="D34" t="s">
        <v>36</v>
      </c>
      <c r="E34" s="8">
        <v>0.55208333333333304</v>
      </c>
      <c r="F34" s="8"/>
      <c r="G34" s="8"/>
      <c r="H34" s="8"/>
    </row>
    <row r="35" spans="1:8" ht="22" customHeight="1" thickBot="1" x14ac:dyDescent="0.25">
      <c r="A35" s="21"/>
      <c r="B35" s="65" t="s">
        <v>37</v>
      </c>
      <c r="C35" s="12" t="e">
        <f>(#REF!-#REF!)*24</f>
        <v>#REF!</v>
      </c>
      <c r="D35" t="s">
        <v>38</v>
      </c>
      <c r="E35" s="8">
        <v>0.5625</v>
      </c>
      <c r="F35" s="8"/>
      <c r="G35" s="8"/>
      <c r="H35" s="8"/>
    </row>
    <row r="36" spans="1:8" ht="18" customHeight="1" x14ac:dyDescent="0.15">
      <c r="A36" s="21"/>
      <c r="B36" s="23" t="s">
        <v>39</v>
      </c>
      <c r="C36" s="12" t="e">
        <f>(#REF!-#REF!)*24</f>
        <v>#REF!</v>
      </c>
      <c r="E36" s="8">
        <v>0.57291666666666696</v>
      </c>
      <c r="F36" s="8"/>
      <c r="G36" s="8"/>
      <c r="H36" s="8"/>
    </row>
    <row r="37" spans="1:8" ht="18" customHeight="1" x14ac:dyDescent="0.15">
      <c r="A37" s="21"/>
      <c r="B37" s="72" t="s">
        <v>40</v>
      </c>
      <c r="C37" s="12" t="e">
        <f>(#REF!-#REF!)*24</f>
        <v>#REF!</v>
      </c>
      <c r="E37" s="8">
        <v>0.58333333333333304</v>
      </c>
      <c r="F37" s="8"/>
      <c r="G37" s="8"/>
      <c r="H37" s="8"/>
    </row>
    <row r="38" spans="1:8" ht="18" customHeight="1" x14ac:dyDescent="0.15">
      <c r="A38" s="21"/>
      <c r="B38" s="72" t="s">
        <v>41</v>
      </c>
      <c r="C38" s="12" t="e">
        <f>(#REF!-#REF!)*24</f>
        <v>#REF!</v>
      </c>
      <c r="E38" s="8">
        <v>0.59375</v>
      </c>
      <c r="F38" s="8"/>
      <c r="G38" s="8"/>
      <c r="H38" s="8"/>
    </row>
    <row r="39" spans="1:8" ht="18" customHeight="1" x14ac:dyDescent="0.15">
      <c r="A39" s="21"/>
      <c r="B39" s="73" t="s">
        <v>42</v>
      </c>
      <c r="C39" s="12" t="e">
        <f>(#REF!-#REF!)*24</f>
        <v>#REF!</v>
      </c>
      <c r="E39" s="8">
        <v>0.60416666666666696</v>
      </c>
      <c r="F39" s="8"/>
      <c r="G39" s="8"/>
      <c r="H39" s="8"/>
    </row>
    <row r="40" spans="1:8" ht="3.5" hidden="1" customHeight="1" x14ac:dyDescent="0.15">
      <c r="A40" s="21"/>
      <c r="B40" s="80"/>
      <c r="C40" s="12"/>
      <c r="E40" s="8"/>
      <c r="F40" s="8"/>
      <c r="G40" s="8"/>
      <c r="H40" s="8"/>
    </row>
    <row r="41" spans="1:8" ht="18" customHeight="1" thickBot="1" x14ac:dyDescent="0.2">
      <c r="A41" s="21"/>
      <c r="B41" s="81" t="s">
        <v>43</v>
      </c>
      <c r="C41" s="12" t="e">
        <f>(#REF!-#REF!)*24</f>
        <v>#REF!</v>
      </c>
      <c r="E41" s="8">
        <v>0.61458333333333304</v>
      </c>
      <c r="F41" s="8"/>
      <c r="G41" s="8"/>
      <c r="H41" s="8"/>
    </row>
    <row r="42" spans="1:8" ht="18" customHeight="1" x14ac:dyDescent="0.15">
      <c r="A42" s="21"/>
      <c r="B42" s="75"/>
      <c r="C42" s="12" t="e">
        <f>(#REF!-#REF!)*24</f>
        <v>#REF!</v>
      </c>
      <c r="E42" s="8">
        <v>0.61458333333333304</v>
      </c>
      <c r="F42" s="8"/>
      <c r="G42" s="8"/>
      <c r="H42" s="8"/>
    </row>
    <row r="43" spans="1:8" ht="16.5" customHeight="1" x14ac:dyDescent="0.15">
      <c r="A43" s="21"/>
      <c r="B43" s="82"/>
      <c r="C43" s="12" t="e">
        <f>(#REF!-#REF!)*24</f>
        <v>#REF!</v>
      </c>
      <c r="E43" s="8">
        <v>0.625</v>
      </c>
      <c r="F43" s="8"/>
      <c r="G43" s="8"/>
      <c r="H43" s="8"/>
    </row>
    <row r="44" spans="1:8" ht="16.5" customHeight="1" x14ac:dyDescent="0.15">
      <c r="A44" s="21"/>
      <c r="C44" s="12" t="e">
        <f>(#REF!-#REF!)*24</f>
        <v>#REF!</v>
      </c>
      <c r="E44" s="8">
        <v>0.63541666666666696</v>
      </c>
      <c r="F44" s="8"/>
      <c r="G44" s="8"/>
      <c r="H44" s="8"/>
    </row>
    <row r="45" spans="1:8" ht="16.5" customHeight="1" x14ac:dyDescent="0.15">
      <c r="A45" s="21"/>
      <c r="C45" s="12" t="e">
        <f>(#REF!-#REF!)*24</f>
        <v>#REF!</v>
      </c>
      <c r="E45" s="8">
        <v>0.64583333333333404</v>
      </c>
      <c r="F45" s="8"/>
      <c r="G45" s="8"/>
      <c r="H45" s="8"/>
    </row>
    <row r="46" spans="1:8" ht="16.5" customHeight="1" x14ac:dyDescent="0.15">
      <c r="A46" s="21"/>
      <c r="C46" s="12" t="e">
        <f>(#REF!-#REF!)*24</f>
        <v>#REF!</v>
      </c>
      <c r="E46" s="8">
        <v>0.65625</v>
      </c>
      <c r="F46" s="8"/>
      <c r="G46" s="8"/>
      <c r="H46" s="8"/>
    </row>
    <row r="47" spans="1:8" ht="16.5" customHeight="1" x14ac:dyDescent="0.15">
      <c r="A47" s="21"/>
      <c r="C47" s="12" t="e">
        <f>(#REF!-#REF!)*24</f>
        <v>#REF!</v>
      </c>
      <c r="E47" s="8">
        <v>0.65625</v>
      </c>
      <c r="F47" s="8"/>
      <c r="G47" s="8"/>
      <c r="H47" s="8"/>
    </row>
    <row r="48" spans="1:8" ht="16.5" customHeight="1" x14ac:dyDescent="0.15">
      <c r="A48" s="21"/>
      <c r="C48" s="12" t="e">
        <f>(#REF!-#REF!)*24</f>
        <v>#REF!</v>
      </c>
      <c r="E48" s="8">
        <v>0.66666666666666696</v>
      </c>
      <c r="F48" s="8"/>
      <c r="G48" s="8"/>
      <c r="H48" s="8"/>
    </row>
    <row r="49" spans="1:8" ht="16.5" customHeight="1" x14ac:dyDescent="0.15">
      <c r="A49" s="21"/>
      <c r="C49" s="12" t="e">
        <f>(#REF!-#REF!)*24</f>
        <v>#REF!</v>
      </c>
      <c r="E49" s="8">
        <v>0.6875</v>
      </c>
      <c r="F49" s="8"/>
      <c r="G49" s="8"/>
      <c r="H49" s="8"/>
    </row>
    <row r="50" spans="1:8" ht="16.5" customHeight="1" x14ac:dyDescent="0.15">
      <c r="A50" s="21"/>
      <c r="C50" s="12" t="e">
        <f>(#REF!-#REF!)*24</f>
        <v>#REF!</v>
      </c>
      <c r="E50" s="8">
        <v>0.69791666666666696</v>
      </c>
      <c r="F50" s="8"/>
      <c r="G50" s="8"/>
      <c r="H50" s="8"/>
    </row>
    <row r="51" spans="1:8" ht="16.5" customHeight="1" x14ac:dyDescent="0.15">
      <c r="A51" s="21"/>
      <c r="C51" s="12" t="e">
        <f>(#REF!-#REF!)*24</f>
        <v>#REF!</v>
      </c>
      <c r="E51" s="8">
        <v>0.70833333333333404</v>
      </c>
      <c r="F51" s="8"/>
      <c r="G51" s="8"/>
      <c r="H51" s="8"/>
    </row>
    <row r="52" spans="1:8" ht="16.5" customHeight="1" x14ac:dyDescent="0.15">
      <c r="A52" s="21"/>
      <c r="C52" s="12" t="e">
        <f>(#REF!-#REF!)*24</f>
        <v>#REF!</v>
      </c>
      <c r="E52" s="8">
        <v>0.71875</v>
      </c>
      <c r="F52" s="8"/>
      <c r="G52" s="8"/>
      <c r="H52" s="8"/>
    </row>
    <row r="53" spans="1:8" ht="16.5" customHeight="1" x14ac:dyDescent="0.15">
      <c r="A53" s="21"/>
      <c r="E53" s="8">
        <v>0.72916666666666696</v>
      </c>
      <c r="F53" s="8"/>
      <c r="G53" s="8"/>
      <c r="H53" s="8"/>
    </row>
    <row r="54" spans="1:8" ht="27.75" customHeight="1" x14ac:dyDescent="0.15">
      <c r="E54" s="8">
        <v>0.73958333333333404</v>
      </c>
      <c r="F54" s="8"/>
      <c r="G54" s="8"/>
      <c r="H54" s="8"/>
    </row>
    <row r="55" spans="1:8" ht="16.5" customHeight="1" x14ac:dyDescent="0.15">
      <c r="E55" s="8">
        <v>0.75</v>
      </c>
      <c r="F55" s="8"/>
      <c r="G55" s="8"/>
      <c r="H55" s="8"/>
    </row>
    <row r="56" spans="1:8" ht="16.5" customHeight="1" x14ac:dyDescent="0.15">
      <c r="A56" s="1"/>
      <c r="E56" s="8">
        <v>0.76041666666666696</v>
      </c>
      <c r="F56" s="8"/>
      <c r="G56" s="8"/>
      <c r="H56" s="8"/>
    </row>
    <row r="57" spans="1:8" ht="16.5" customHeight="1" x14ac:dyDescent="0.15">
      <c r="A57" s="10"/>
      <c r="E57" s="8">
        <v>0.77083333333333404</v>
      </c>
      <c r="F57" s="8"/>
      <c r="G57" s="8"/>
      <c r="H57" s="8"/>
    </row>
    <row r="58" spans="1:8" ht="16.5" customHeight="1" x14ac:dyDescent="0.15">
      <c r="A58" s="7"/>
      <c r="E58" s="8">
        <v>0.78125</v>
      </c>
      <c r="F58" s="8"/>
      <c r="G58" s="8"/>
      <c r="H58" s="8"/>
    </row>
    <row r="59" spans="1:8" ht="16.5" customHeight="1" x14ac:dyDescent="0.15">
      <c r="E59" s="8">
        <v>0.79166666666666696</v>
      </c>
      <c r="F59" s="8"/>
      <c r="G59" s="8"/>
      <c r="H59" s="8"/>
    </row>
    <row r="60" spans="1:8" ht="16.5" customHeight="1" x14ac:dyDescent="0.15">
      <c r="E60" s="8">
        <v>0.80208333333333404</v>
      </c>
      <c r="F60" s="8"/>
      <c r="G60" s="8"/>
      <c r="H60" s="8"/>
    </row>
    <row r="61" spans="1:8" ht="16.5" customHeight="1" x14ac:dyDescent="0.15">
      <c r="E61" s="8">
        <v>0.812500000000001</v>
      </c>
      <c r="F61" s="8"/>
      <c r="G61" s="8"/>
      <c r="H61" s="8"/>
    </row>
    <row r="62" spans="1:8" ht="16.5" customHeight="1" x14ac:dyDescent="0.15">
      <c r="E62" s="8">
        <v>0.82291666666666696</v>
      </c>
      <c r="F62" s="8"/>
      <c r="G62" s="8"/>
      <c r="H62" s="8"/>
    </row>
    <row r="63" spans="1:8" ht="16.5" customHeight="1" x14ac:dyDescent="0.15">
      <c r="E63" s="8">
        <v>0.83333333333333404</v>
      </c>
      <c r="F63" s="8"/>
      <c r="G63" s="8"/>
      <c r="H63" s="8"/>
    </row>
    <row r="64" spans="1:8" ht="16.5" customHeight="1" x14ac:dyDescent="0.15">
      <c r="E64" s="8">
        <v>0.843750000000001</v>
      </c>
      <c r="F64" s="8"/>
      <c r="G64" s="8"/>
      <c r="H64" s="8"/>
    </row>
    <row r="65" spans="5:8" ht="16.5" customHeight="1" x14ac:dyDescent="0.15">
      <c r="E65" s="8">
        <v>0.85416666666666696</v>
      </c>
      <c r="F65" s="8"/>
      <c r="G65" s="8"/>
      <c r="H65" s="8"/>
    </row>
    <row r="66" spans="5:8" ht="16.5" customHeight="1" x14ac:dyDescent="0.15">
      <c r="E66" s="8">
        <v>0.86458333333333404</v>
      </c>
      <c r="F66" s="8"/>
      <c r="G66" s="8"/>
      <c r="H66" s="8"/>
    </row>
    <row r="67" spans="5:8" ht="16.5" customHeight="1" x14ac:dyDescent="0.15">
      <c r="E67" s="8">
        <v>0.875000000000001</v>
      </c>
      <c r="F67" s="8"/>
      <c r="G67" s="8"/>
      <c r="H67" s="8"/>
    </row>
    <row r="68" spans="5:8" ht="16.5" customHeight="1" x14ac:dyDescent="0.15">
      <c r="E68" s="8">
        <v>0.88541666666666696</v>
      </c>
      <c r="F68" s="8"/>
      <c r="G68" s="8"/>
      <c r="H68" s="8"/>
    </row>
    <row r="69" spans="5:8" ht="16.5" customHeight="1" x14ac:dyDescent="0.15">
      <c r="E69" s="8">
        <v>0.89583333333333404</v>
      </c>
      <c r="F69" s="8"/>
      <c r="G69" s="8"/>
      <c r="H69" s="8"/>
    </row>
    <row r="70" spans="5:8" ht="16.5" customHeight="1" x14ac:dyDescent="0.15">
      <c r="E70" s="8">
        <v>0.906250000000001</v>
      </c>
      <c r="F70" s="8"/>
      <c r="G70" s="8"/>
      <c r="H70" s="8"/>
    </row>
    <row r="71" spans="5:8" ht="16.5" customHeight="1" x14ac:dyDescent="0.15">
      <c r="E71" s="8">
        <v>0.91666666666666696</v>
      </c>
      <c r="F71" s="8"/>
      <c r="G71" s="8"/>
      <c r="H71" s="8"/>
    </row>
    <row r="72" spans="5:8" ht="16.5" customHeight="1" x14ac:dyDescent="0.15">
      <c r="E72" s="8">
        <v>0.92708333333333404</v>
      </c>
      <c r="F72" s="8"/>
      <c r="G72" s="8"/>
      <c r="H72" s="8"/>
    </row>
    <row r="73" spans="5:8" ht="16.5" customHeight="1" x14ac:dyDescent="0.15">
      <c r="E73" s="8">
        <v>0.937500000000001</v>
      </c>
      <c r="F73" s="8"/>
      <c r="G73" s="8"/>
      <c r="H73" s="8"/>
    </row>
    <row r="74" spans="5:8" ht="16.5" customHeight="1" x14ac:dyDescent="0.15">
      <c r="E74" s="8">
        <v>0.94791666666666696</v>
      </c>
      <c r="F74" s="8"/>
      <c r="G74" s="8"/>
      <c r="H74" s="8"/>
    </row>
    <row r="75" spans="5:8" ht="16.5" customHeight="1" x14ac:dyDescent="0.15">
      <c r="E75" s="8">
        <v>0.95833333333333404</v>
      </c>
      <c r="F75" s="8"/>
      <c r="G75" s="8"/>
      <c r="H75" s="8"/>
    </row>
  </sheetData>
  <sheetProtection sheet="1" objects="1" scenarios="1"/>
  <pageMargins left="0.51181102362204722" right="0.23622047244094491" top="0.23622047244094491" bottom="0.35433070866141736" header="0.15748031496062992" footer="0.19685039370078741"/>
  <pageSetup paperSize="9" orientation="portrait" horizontalDpi="4294967293" verticalDpi="300" r:id="rId1"/>
  <headerFooter alignWithMargins="0">
    <oddFooter>&amp;L&amp;8Stand: 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FE4A1-B32F-4B71-AE1F-470BCFE43EFD}">
  <sheetPr codeName="Tabelle1"/>
  <dimension ref="A1:P65"/>
  <sheetViews>
    <sheetView showGridLines="0" zoomScale="90" zoomScaleNormal="90" workbookViewId="0">
      <selection activeCell="J9" sqref="J9"/>
    </sheetView>
  </sheetViews>
  <sheetFormatPr baseColWidth="10" defaultColWidth="10.83203125" defaultRowHeight="16.5" customHeight="1" x14ac:dyDescent="0.15"/>
  <cols>
    <col min="1" max="1" width="13.5" customWidth="1"/>
    <col min="2" max="2" width="12" customWidth="1"/>
    <col min="3" max="3" width="11.83203125" customWidth="1"/>
    <col min="4" max="4" width="11.33203125" customWidth="1"/>
    <col min="5" max="5" width="10.1640625" customWidth="1"/>
    <col min="6" max="6" width="11.5" customWidth="1"/>
    <col min="7" max="7" width="17.5" customWidth="1"/>
    <col min="8" max="8" width="13" customWidth="1"/>
    <col min="9" max="9" width="2.83203125" customWidth="1"/>
    <col min="10" max="10" width="82.6640625" customWidth="1"/>
    <col min="11" max="11" width="14.33203125" hidden="1" customWidth="1"/>
    <col min="12" max="12" width="12.33203125" hidden="1" customWidth="1"/>
    <col min="13" max="13" width="0.1640625" customWidth="1"/>
    <col min="14" max="14" width="10.1640625" hidden="1" customWidth="1"/>
    <col min="15" max="16" width="10.1640625" customWidth="1"/>
    <col min="17" max="19" width="21.83203125" customWidth="1"/>
  </cols>
  <sheetData>
    <row r="1" spans="1:16" ht="132" customHeight="1" x14ac:dyDescent="0.2">
      <c r="A1" s="105" t="s">
        <v>44</v>
      </c>
      <c r="B1" s="105"/>
      <c r="C1" s="105"/>
      <c r="D1" s="105"/>
      <c r="E1" s="105"/>
      <c r="F1" s="105"/>
      <c r="G1" s="105"/>
      <c r="H1" s="105"/>
      <c r="I1" s="25"/>
      <c r="J1" s="52"/>
    </row>
    <row r="2" spans="1:16" ht="24.5" customHeight="1" x14ac:dyDescent="0.15">
      <c r="A2" s="132" t="s">
        <v>45</v>
      </c>
      <c r="B2" s="132"/>
      <c r="C2" s="132"/>
      <c r="D2" s="132"/>
      <c r="E2" s="132"/>
      <c r="F2" s="132"/>
      <c r="G2" s="132"/>
      <c r="H2" s="25"/>
      <c r="I2" s="25"/>
      <c r="J2" s="52"/>
    </row>
    <row r="3" spans="1:16" ht="16.5" customHeight="1" x14ac:dyDescent="0.15">
      <c r="A3" s="27"/>
      <c r="B3" s="133"/>
      <c r="C3" s="133"/>
      <c r="D3" s="77" t="s">
        <v>46</v>
      </c>
      <c r="E3" s="107" t="s">
        <v>4</v>
      </c>
      <c r="F3" s="134"/>
      <c r="G3" s="106" t="s">
        <v>32</v>
      </c>
      <c r="H3" s="107"/>
      <c r="I3" s="25"/>
      <c r="J3" s="52"/>
    </row>
    <row r="4" spans="1:16" ht="27.5" customHeight="1" x14ac:dyDescent="0.2">
      <c r="A4" s="28" t="s">
        <v>47</v>
      </c>
      <c r="B4" s="133"/>
      <c r="C4" s="133"/>
      <c r="D4" s="133"/>
      <c r="E4" s="133"/>
      <c r="F4" s="133"/>
      <c r="G4" s="133"/>
      <c r="H4" s="78"/>
      <c r="I4" s="29"/>
      <c r="J4" s="53"/>
      <c r="K4" s="16"/>
    </row>
    <row r="5" spans="1:16" ht="27.5" customHeight="1" x14ac:dyDescent="0.2">
      <c r="A5" s="28" t="s">
        <v>48</v>
      </c>
      <c r="B5" s="136"/>
      <c r="C5" s="136"/>
      <c r="D5" s="136"/>
      <c r="E5" s="136"/>
      <c r="F5" s="30"/>
      <c r="G5" s="135"/>
      <c r="H5" s="135"/>
      <c r="I5" s="31"/>
      <c r="J5" s="54"/>
      <c r="K5" s="14"/>
      <c r="L5" t="s">
        <v>2</v>
      </c>
      <c r="M5" s="8">
        <v>0.33333333333333331</v>
      </c>
      <c r="N5" s="8"/>
      <c r="O5" s="8"/>
      <c r="P5" s="8"/>
    </row>
    <row r="6" spans="1:16" ht="30.5" customHeight="1" x14ac:dyDescent="0.2">
      <c r="A6" s="32" t="s">
        <v>49</v>
      </c>
      <c r="B6" s="120"/>
      <c r="C6" s="121"/>
      <c r="D6" s="121"/>
      <c r="E6" s="26" t="s">
        <v>50</v>
      </c>
      <c r="F6" s="121"/>
      <c r="G6" s="121"/>
      <c r="H6" s="121"/>
      <c r="I6" s="31"/>
      <c r="J6" s="55"/>
      <c r="K6" s="15"/>
      <c r="L6" t="s">
        <v>4</v>
      </c>
      <c r="M6" s="8">
        <v>0.34375</v>
      </c>
      <c r="N6" s="8"/>
      <c r="O6" s="8"/>
      <c r="P6" s="8"/>
    </row>
    <row r="7" spans="1:16" ht="44.5" customHeight="1" thickBot="1" x14ac:dyDescent="0.25">
      <c r="A7" s="122" t="s">
        <v>51</v>
      </c>
      <c r="B7" s="123"/>
      <c r="C7" s="123"/>
      <c r="D7" s="123"/>
      <c r="E7" s="123"/>
      <c r="F7" s="123"/>
      <c r="G7" s="123"/>
      <c r="H7" s="123"/>
      <c r="I7" s="25"/>
      <c r="J7" s="55"/>
      <c r="K7" s="13">
        <v>0.125</v>
      </c>
      <c r="L7" t="s">
        <v>6</v>
      </c>
      <c r="M7" s="8">
        <v>0.35416666666666702</v>
      </c>
      <c r="N7" s="8"/>
      <c r="O7" s="8"/>
      <c r="P7" s="8"/>
    </row>
    <row r="8" spans="1:16" ht="16.5" customHeight="1" x14ac:dyDescent="0.2">
      <c r="A8" s="124" t="s">
        <v>52</v>
      </c>
      <c r="B8" s="108" t="s">
        <v>53</v>
      </c>
      <c r="C8" s="109"/>
      <c r="D8" s="112" t="s">
        <v>54</v>
      </c>
      <c r="E8" s="113"/>
      <c r="F8" s="114"/>
      <c r="G8" s="118" t="s">
        <v>55</v>
      </c>
      <c r="H8" s="119"/>
      <c r="I8" s="33"/>
      <c r="J8" s="55"/>
      <c r="M8" s="8">
        <v>0.36458333333333298</v>
      </c>
      <c r="N8" s="8"/>
      <c r="O8" s="8"/>
      <c r="P8" s="8"/>
    </row>
    <row r="9" spans="1:16" ht="16.5" customHeight="1" thickBot="1" x14ac:dyDescent="0.25">
      <c r="A9" s="125"/>
      <c r="B9" s="110"/>
      <c r="C9" s="111"/>
      <c r="D9" s="115"/>
      <c r="E9" s="116"/>
      <c r="F9" s="117"/>
      <c r="G9" s="62" t="s">
        <v>56</v>
      </c>
      <c r="H9" s="63" t="s">
        <v>57</v>
      </c>
      <c r="I9" s="34"/>
      <c r="J9" s="55"/>
      <c r="K9" s="15"/>
      <c r="L9" t="s">
        <v>10</v>
      </c>
      <c r="M9" s="8">
        <v>0.375</v>
      </c>
      <c r="N9" s="8"/>
      <c r="O9" s="8"/>
      <c r="P9" s="8"/>
    </row>
    <row r="10" spans="1:16" ht="25" customHeight="1" x14ac:dyDescent="0.2">
      <c r="A10" s="22"/>
      <c r="B10" s="4"/>
      <c r="C10" s="4"/>
      <c r="D10" s="129"/>
      <c r="E10" s="130"/>
      <c r="F10" s="131"/>
      <c r="G10" s="35" t="str" cm="1">
        <f t="array" ref="G10">_xlfn.IFS(
D10="","",
E$3="",0,
D10="",0,
D10="Training",(C10-B10),
TRUE,0
)</f>
        <v/>
      </c>
      <c r="H10" s="36" t="str" cm="1">
        <f t="array" ref="H10">_xlfn.IFS(
D10="","",
OR(E$3="",G$3="???",G$3="ERW.",D10="Training"),0,
K10&gt;3,K$7,
E$3="Turnen",C10-B10,
TRUE,C10-B10
)</f>
        <v/>
      </c>
      <c r="I10" s="37"/>
      <c r="J10" s="55"/>
      <c r="K10" s="12">
        <f>(C10-B10)*24</f>
        <v>0</v>
      </c>
      <c r="L10" t="s">
        <v>12</v>
      </c>
      <c r="M10" s="8">
        <v>0.38541666666666702</v>
      </c>
      <c r="N10" s="8"/>
      <c r="O10" s="8"/>
      <c r="P10" s="8"/>
    </row>
    <row r="11" spans="1:16" ht="25" customHeight="1" x14ac:dyDescent="0.15">
      <c r="A11" s="22"/>
      <c r="B11" s="4"/>
      <c r="C11" s="4"/>
      <c r="D11" s="126"/>
      <c r="E11" s="127"/>
      <c r="F11" s="128"/>
      <c r="G11" s="35" t="str" cm="1">
        <f t="array" ref="G11">_xlfn.IFS(
D11="","",
E$3="",0,
D11="",0,
D11="Training",(C11-B11),
TRUE,0
)</f>
        <v/>
      </c>
      <c r="H11" s="36" t="str" cm="1">
        <f t="array" ref="H11">_xlfn.IFS(
D11="","",
OR(E$3="",G$3="???",G$3="ERW.",D11="Training"),0,
K11&gt;3,K$7,
E$3="Turnen",C11-B11,
TRUE,C11-B11
)</f>
        <v/>
      </c>
      <c r="I11" s="37"/>
      <c r="J11" s="56"/>
      <c r="K11" s="12">
        <f t="shared" ref="K11:K32" si="0">(C11-B11)*24</f>
        <v>0</v>
      </c>
      <c r="L11" t="s">
        <v>14</v>
      </c>
      <c r="M11" s="8">
        <v>0.39583333333333298</v>
      </c>
      <c r="N11" s="8"/>
      <c r="O11" s="8"/>
      <c r="P11" s="8"/>
    </row>
    <row r="12" spans="1:16" ht="25" customHeight="1" x14ac:dyDescent="0.15">
      <c r="A12" s="2"/>
      <c r="B12" s="4"/>
      <c r="C12" s="4"/>
      <c r="D12" s="126"/>
      <c r="E12" s="127"/>
      <c r="F12" s="128"/>
      <c r="G12" s="35" t="str" cm="1">
        <f t="array" ref="G12">_xlfn.IFS(
D12="","",
E$3="",0,
D12="",0,
D12="Training",(C12-B12),
TRUE,0
)</f>
        <v/>
      </c>
      <c r="H12" s="36" t="str" cm="1">
        <f t="array" ref="H12">_xlfn.IFS(
D12="","",
OR(E$3="",G$3="???",G$3="ERW.",D12="Training"),0,
K12&gt;3,K$7,
E$3="Turnen",C12-B12,
TRUE,C12-B12
)</f>
        <v/>
      </c>
      <c r="I12" s="37"/>
      <c r="J12" s="57"/>
      <c r="K12" s="12">
        <f t="shared" si="0"/>
        <v>0</v>
      </c>
      <c r="M12" s="8">
        <v>0.40625</v>
      </c>
      <c r="N12" s="8"/>
      <c r="O12" s="8"/>
      <c r="P12" s="8"/>
    </row>
    <row r="13" spans="1:16" ht="25" customHeight="1" x14ac:dyDescent="0.15">
      <c r="A13" s="2"/>
      <c r="B13" s="4"/>
      <c r="C13" s="4"/>
      <c r="D13" s="126"/>
      <c r="E13" s="127"/>
      <c r="F13" s="128"/>
      <c r="G13" s="35" t="str" cm="1">
        <f t="array" ref="G13">_xlfn.IFS(
D13="","",
E$3="",0,
D13="",0,
D13="Training",(C13-B13),
TRUE,0
)</f>
        <v/>
      </c>
      <c r="H13" s="36" t="str" cm="1">
        <f t="array" ref="H13">_xlfn.IFS(
D13="","",
OR(E$3="",G$3="???",G$3="ERW.",D13="Training"),0,
K13&gt;3,K$7,
E$3="Turnen",C13-B13,
TRUE,C13-B13
)</f>
        <v/>
      </c>
      <c r="I13" s="37"/>
      <c r="J13" s="57"/>
      <c r="K13" s="12">
        <f t="shared" si="0"/>
        <v>0</v>
      </c>
      <c r="M13" s="8">
        <v>0.41666666666666702</v>
      </c>
      <c r="N13" s="8"/>
      <c r="O13" s="8"/>
      <c r="P13" s="8"/>
    </row>
    <row r="14" spans="1:16" ht="25" customHeight="1" x14ac:dyDescent="0.15">
      <c r="A14" s="2"/>
      <c r="B14" s="4"/>
      <c r="C14" s="4"/>
      <c r="D14" s="126"/>
      <c r="E14" s="127"/>
      <c r="F14" s="128"/>
      <c r="G14" s="35" t="str" cm="1">
        <f t="array" ref="G14">_xlfn.IFS(
D14="","",
E$3="",0,
D14="",0,
D14="Training",(C14-B14),
TRUE,0
)</f>
        <v/>
      </c>
      <c r="H14" s="36" t="str" cm="1">
        <f t="array" ref="H14">_xlfn.IFS(
D14="","",
OR(E$3="",G$3="???",G$3="ERW.",D14="Training"),0,
K14&gt;3,K$7,
E$3="Turnen",C14-B14,
TRUE,C14-B14
)</f>
        <v/>
      </c>
      <c r="I14" s="37"/>
      <c r="J14" s="57"/>
      <c r="K14" s="12">
        <f t="shared" si="0"/>
        <v>0</v>
      </c>
      <c r="L14" s="75" t="s">
        <v>16</v>
      </c>
      <c r="M14" s="8">
        <v>0.42708333333333298</v>
      </c>
      <c r="N14" s="8"/>
      <c r="O14" s="8"/>
      <c r="P14" s="8"/>
    </row>
    <row r="15" spans="1:16" ht="25" customHeight="1" x14ac:dyDescent="0.2">
      <c r="A15" s="2"/>
      <c r="B15" s="4"/>
      <c r="C15" s="4"/>
      <c r="D15" s="126"/>
      <c r="E15" s="127"/>
      <c r="F15" s="128"/>
      <c r="G15" s="35" t="str" cm="1">
        <f t="array" ref="G15">_xlfn.IFS(
D15="","",
E$3="",0,
D15="",0,
D15="Training",(C15-B15),
TRUE,0
)</f>
        <v/>
      </c>
      <c r="H15" s="36" t="str" cm="1">
        <f t="array" ref="H15">_xlfn.IFS(
D15="","",
OR(E$3="",G$3="???",G$3="ERW.",D15="Training"),0,
K15&gt;3,K$7,
E$3="Turnen",C15-B15,
TRUE,C15-B15
)</f>
        <v/>
      </c>
      <c r="I15" s="37"/>
      <c r="J15" s="58"/>
      <c r="K15" s="12">
        <f t="shared" si="0"/>
        <v>0</v>
      </c>
      <c r="L15" s="75" t="s">
        <v>17</v>
      </c>
      <c r="M15" s="8">
        <v>0.4375</v>
      </c>
      <c r="N15" s="8"/>
      <c r="O15" s="8"/>
      <c r="P15" s="8"/>
    </row>
    <row r="16" spans="1:16" ht="25" customHeight="1" x14ac:dyDescent="0.2">
      <c r="A16" s="2"/>
      <c r="B16" s="4"/>
      <c r="C16" s="4"/>
      <c r="D16" s="126"/>
      <c r="E16" s="127"/>
      <c r="F16" s="128"/>
      <c r="G16" s="35" t="str" cm="1">
        <f t="array" ref="G16">_xlfn.IFS(
D16="","",
E$3="",0,
D16="",0,
D16="Training",(C16-B16),
TRUE,0
)</f>
        <v/>
      </c>
      <c r="H16" s="36" t="str" cm="1">
        <f t="array" ref="H16">_xlfn.IFS(
D16="","",
OR(E$3="",G$3="???",G$3="ERW.",D16="Training"),0,
K16&gt;3,K$7,
E$3="Turnen",C16-B16,
TRUE,C16-B16
)</f>
        <v/>
      </c>
      <c r="I16" s="37"/>
      <c r="J16" s="58"/>
      <c r="K16" s="12">
        <f t="shared" si="0"/>
        <v>0</v>
      </c>
      <c r="L16" s="75" t="s">
        <v>19</v>
      </c>
      <c r="M16" s="8">
        <v>0.44791666666666702</v>
      </c>
      <c r="N16" s="8"/>
      <c r="O16" s="8"/>
      <c r="P16" s="8"/>
    </row>
    <row r="17" spans="1:16" ht="25" customHeight="1" x14ac:dyDescent="0.2">
      <c r="A17" s="2"/>
      <c r="B17" s="4"/>
      <c r="C17" s="4"/>
      <c r="D17" s="126"/>
      <c r="E17" s="127"/>
      <c r="F17" s="128"/>
      <c r="G17" s="35" t="str" cm="1">
        <f t="array" ref="G17">_xlfn.IFS(
D17="","",
E$3="",0,
D17="",0,
D17="Training",(C17-B17),
TRUE,0
)</f>
        <v/>
      </c>
      <c r="H17" s="36" t="str" cm="1">
        <f t="array" ref="H17">_xlfn.IFS(
D17="","",
OR(E$3="",G$3="???",G$3="ERW.",D17="Training"),0,
K17&gt;3,K$7,
E$3="Turnen",C17-B17,
TRUE,C17-B17
)</f>
        <v/>
      </c>
      <c r="I17" s="37"/>
      <c r="J17" s="55"/>
      <c r="K17" s="12">
        <f t="shared" si="0"/>
        <v>0</v>
      </c>
      <c r="L17" s="9" t="s">
        <v>22</v>
      </c>
      <c r="M17" s="8">
        <v>0.45833333333333298</v>
      </c>
      <c r="N17" s="8"/>
      <c r="O17" s="8"/>
      <c r="P17" s="8"/>
    </row>
    <row r="18" spans="1:16" ht="25" customHeight="1" x14ac:dyDescent="0.2">
      <c r="A18" s="2"/>
      <c r="B18" s="4"/>
      <c r="C18" s="4"/>
      <c r="D18" s="126"/>
      <c r="E18" s="127"/>
      <c r="F18" s="128"/>
      <c r="G18" s="35" t="str" cm="1">
        <f t="array" ref="G18">_xlfn.IFS(
D18="","",
E$3="",0,
D18="",0,
D18="Training",(C18-B18),
TRUE,0
)</f>
        <v/>
      </c>
      <c r="H18" s="36" t="str" cm="1">
        <f t="array" ref="H18">_xlfn.IFS(
D18="","",
OR(E$3="",G$3="???",G$3="ERW.",D18="Training"),0,
K18&gt;3,K$7,
E$3="Turnen",C18-B18,
TRUE,C18-B18
)</f>
        <v/>
      </c>
      <c r="I18" s="37"/>
      <c r="J18" s="59"/>
      <c r="K18" s="12">
        <f t="shared" si="0"/>
        <v>0</v>
      </c>
      <c r="L18" s="9" t="s">
        <v>24</v>
      </c>
      <c r="M18" s="8">
        <v>0.46875</v>
      </c>
      <c r="N18" s="8"/>
      <c r="O18" s="8"/>
      <c r="P18" s="8"/>
    </row>
    <row r="19" spans="1:16" ht="25" customHeight="1" x14ac:dyDescent="0.2">
      <c r="A19" s="2"/>
      <c r="B19" s="4"/>
      <c r="C19" s="4"/>
      <c r="D19" s="126"/>
      <c r="E19" s="127"/>
      <c r="F19" s="128"/>
      <c r="G19" s="35" t="str" cm="1">
        <f t="array" ref="G19">_xlfn.IFS(
D19="","",
E$3="",0,
D19="",0,
D19="Training",(C19-B19),
TRUE,0
)</f>
        <v/>
      </c>
      <c r="H19" s="36" t="str" cm="1">
        <f t="array" ref="H19">_xlfn.IFS(
D19="","",
OR(E$3="",G$3="???",G$3="ERW.",D19="Training"),0,
K19&gt;3,K$7,
E$3="Turnen",C19-B19,
TRUE,C19-B19
)</f>
        <v/>
      </c>
      <c r="I19" s="37"/>
      <c r="J19" s="59"/>
      <c r="K19" s="12">
        <f t="shared" si="0"/>
        <v>0</v>
      </c>
      <c r="L19" t="s">
        <v>25</v>
      </c>
      <c r="M19" s="8">
        <v>0.47916666666666702</v>
      </c>
      <c r="N19" s="8"/>
      <c r="O19" s="8"/>
      <c r="P19" s="8"/>
    </row>
    <row r="20" spans="1:16" ht="25" customHeight="1" x14ac:dyDescent="0.15">
      <c r="A20" s="2"/>
      <c r="B20" s="4"/>
      <c r="C20" s="4"/>
      <c r="D20" s="126"/>
      <c r="E20" s="127"/>
      <c r="F20" s="128"/>
      <c r="G20" s="35" t="str" cm="1">
        <f t="array" ref="G20">_xlfn.IFS(
D20="","",
E$3="",0,
D20="",0,
D20="Training",(C20-B20),
TRUE,0
)</f>
        <v/>
      </c>
      <c r="H20" s="36" t="str" cm="1">
        <f t="array" ref="H20">_xlfn.IFS(
D20="","",
OR(E$3="",G$3="???",G$3="ERW.",D20="Training"),0,
K20&gt;3,K$7,
E$3="Turnen",C20-B20,
TRUE,C20-B20
)</f>
        <v/>
      </c>
      <c r="I20" s="37"/>
      <c r="J20" s="52"/>
      <c r="K20" s="12">
        <f t="shared" si="0"/>
        <v>0</v>
      </c>
      <c r="M20" s="8">
        <v>0.48958333333333298</v>
      </c>
      <c r="N20" s="8"/>
      <c r="O20" s="8"/>
      <c r="P20" s="8"/>
    </row>
    <row r="21" spans="1:16" ht="25" customHeight="1" x14ac:dyDescent="0.15">
      <c r="A21" s="2"/>
      <c r="B21" s="4"/>
      <c r="C21" s="4"/>
      <c r="D21" s="126"/>
      <c r="E21" s="127"/>
      <c r="F21" s="128"/>
      <c r="G21" s="35" t="str" cm="1">
        <f t="array" ref="G21">_xlfn.IFS(
D21="","",
E$3="",0,
D21="",0,
D21="Training",(C21-B21),
TRUE,0
)</f>
        <v/>
      </c>
      <c r="H21" s="36" t="str" cm="1">
        <f t="array" ref="H21">_xlfn.IFS(
D21="","",
OR(E$3="",G$3="???",G$3="ERW.",D21="Training"),0,
K21&gt;3,K$7,
E$3="Turnen",C21-B21,
TRUE,C21-B21
)</f>
        <v/>
      </c>
      <c r="I21" s="37"/>
      <c r="J21" s="52"/>
      <c r="K21" s="12">
        <f t="shared" si="0"/>
        <v>0</v>
      </c>
      <c r="L21" s="75" t="s">
        <v>27</v>
      </c>
      <c r="M21" s="8">
        <v>0.5</v>
      </c>
      <c r="N21" s="8"/>
      <c r="O21" s="8"/>
      <c r="P21" s="8"/>
    </row>
    <row r="22" spans="1:16" ht="25" customHeight="1" x14ac:dyDescent="0.15">
      <c r="A22" s="2"/>
      <c r="B22" s="4"/>
      <c r="C22" s="4"/>
      <c r="D22" s="126"/>
      <c r="E22" s="127"/>
      <c r="F22" s="128"/>
      <c r="G22" s="35" t="str" cm="1">
        <f t="array" ref="G22">_xlfn.IFS(
D22="","",
E$3="",0,
D22="",0,
D22="Training",(C22-B22),
TRUE,0
)</f>
        <v/>
      </c>
      <c r="H22" s="36" t="str" cm="1">
        <f t="array" ref="H22">_xlfn.IFS(
D22="","",
OR(E$3="",G$3="???",G$3="ERW.",D22="Training"),0,
K22&gt;3,K$7,
E$3="Turnen",C22-B22,
TRUE,C22-B22
)</f>
        <v/>
      </c>
      <c r="I22" s="37"/>
      <c r="J22" s="74"/>
      <c r="K22" s="12">
        <f t="shared" si="0"/>
        <v>0</v>
      </c>
      <c r="L22" s="75" t="s">
        <v>30</v>
      </c>
      <c r="M22" s="8">
        <v>0.51041666666666696</v>
      </c>
      <c r="N22" s="8"/>
      <c r="O22" s="8"/>
      <c r="P22" s="8"/>
    </row>
    <row r="23" spans="1:16" ht="25" customHeight="1" x14ac:dyDescent="0.15">
      <c r="A23" s="2"/>
      <c r="B23" s="4"/>
      <c r="C23" s="4"/>
      <c r="D23" s="126"/>
      <c r="E23" s="127"/>
      <c r="F23" s="128"/>
      <c r="G23" s="35" t="str" cm="1">
        <f t="array" ref="G23">_xlfn.IFS(
D23="","",
E$3="",0,
D23="",0,
D23="Training",(C23-B23),
TRUE,0
)</f>
        <v/>
      </c>
      <c r="H23" s="36" t="str" cm="1">
        <f t="array" ref="H23">_xlfn.IFS(
D23="","",
OR(E$3="",G$3="???",G$3="ERW.",D23="Training"),0,
K23&gt;3,K$7,
E$3="Turnen",C23-B23,
TRUE,C23-B23
)</f>
        <v/>
      </c>
      <c r="I23" s="37"/>
      <c r="J23" s="74"/>
      <c r="K23" s="12">
        <f t="shared" si="0"/>
        <v>0</v>
      </c>
      <c r="L23" s="75" t="s">
        <v>32</v>
      </c>
      <c r="M23" s="8">
        <v>0.52083333333333304</v>
      </c>
      <c r="N23" s="8"/>
      <c r="O23" s="8"/>
      <c r="P23" s="8"/>
    </row>
    <row r="24" spans="1:16" ht="25" customHeight="1" x14ac:dyDescent="0.15">
      <c r="A24" s="2"/>
      <c r="B24" s="4"/>
      <c r="C24" s="4"/>
      <c r="D24" s="126"/>
      <c r="E24" s="127"/>
      <c r="F24" s="128"/>
      <c r="G24" s="35" t="str" cm="1">
        <f t="array" ref="G24">_xlfn.IFS(
D24="","",
E$3="",0,
D24="",0,
D24="Training",(C24-B24),
TRUE,0
)</f>
        <v/>
      </c>
      <c r="H24" s="36" t="str" cm="1">
        <f t="array" ref="H24">_xlfn.IFS(
D24="","",
OR(E$3="",G$3="???",G$3="ERW.",D24="Training"),0,
K24&gt;3,K$7,
E$3="Turnen",C24-B24,
TRUE,C24-B24
)</f>
        <v/>
      </c>
      <c r="I24" s="37"/>
      <c r="J24" s="60"/>
      <c r="K24" s="12">
        <f t="shared" si="0"/>
        <v>0</v>
      </c>
      <c r="M24" s="8">
        <v>0.53125</v>
      </c>
      <c r="N24" s="8"/>
      <c r="O24" s="8"/>
      <c r="P24" s="8"/>
    </row>
    <row r="25" spans="1:16" ht="25" customHeight="1" x14ac:dyDescent="0.15">
      <c r="A25" s="2"/>
      <c r="B25" s="4"/>
      <c r="C25" s="4"/>
      <c r="D25" s="126"/>
      <c r="E25" s="127"/>
      <c r="F25" s="128"/>
      <c r="G25" s="35" t="str" cm="1">
        <f t="array" ref="G25">_xlfn.IFS(
D25="","",
E$3="",0,
D25="",0,
D25="Training",(C25-B25),
TRUE,0
)</f>
        <v/>
      </c>
      <c r="H25" s="36" t="str" cm="1">
        <f t="array" ref="H25">_xlfn.IFS(
D25="","",
OR(E$3="",G$3="???",G$3="ERW.",D25="Training"),0,
K25&gt;3,K$7,
E$3="Turnen",C25-B25,
TRUE,C25-B25
)</f>
        <v/>
      </c>
      <c r="I25" s="37"/>
      <c r="K25" s="12">
        <f t="shared" si="0"/>
        <v>0</v>
      </c>
      <c r="L25" t="s">
        <v>34</v>
      </c>
      <c r="M25" s="8">
        <v>0.54166666666666696</v>
      </c>
      <c r="N25" s="8"/>
      <c r="O25" s="8"/>
      <c r="P25" s="8"/>
    </row>
    <row r="26" spans="1:16" ht="25" customHeight="1" x14ac:dyDescent="0.15">
      <c r="A26" s="2"/>
      <c r="B26" s="4"/>
      <c r="C26" s="4"/>
      <c r="D26" s="126"/>
      <c r="E26" s="127"/>
      <c r="F26" s="128"/>
      <c r="G26" s="35" t="str" cm="1">
        <f t="array" ref="G26">_xlfn.IFS(
D26="","",
E$3="",0,
D26="",0,
D26="Training",(C26-B26),
TRUE,0
)</f>
        <v/>
      </c>
      <c r="H26" s="36" t="str" cm="1">
        <f t="array" ref="H26">_xlfn.IFS(
D26="","",
OR(E$3="",G$3="???",G$3="ERW.",D26="Training"),0,
K26&gt;3,K$7,
E$3="Turnen",C26-B26,
TRUE,C26-B26
)</f>
        <v/>
      </c>
      <c r="I26" s="37"/>
      <c r="K26" s="12">
        <f t="shared" si="0"/>
        <v>0</v>
      </c>
      <c r="L26" t="s">
        <v>36</v>
      </c>
      <c r="M26" s="8">
        <v>0.55208333333333304</v>
      </c>
      <c r="N26" s="8"/>
      <c r="O26" s="8"/>
      <c r="P26" s="8"/>
    </row>
    <row r="27" spans="1:16" ht="25" customHeight="1" x14ac:dyDescent="0.2">
      <c r="A27" s="2"/>
      <c r="B27" s="4"/>
      <c r="C27" s="4"/>
      <c r="D27" s="126"/>
      <c r="E27" s="127"/>
      <c r="F27" s="128"/>
      <c r="G27" s="35" t="str" cm="1">
        <f t="array" ref="G27">_xlfn.IFS(
D27="","",
E$3="",0,
D27="",0,
D27="Training",(C27-B27),
TRUE,0
)</f>
        <v/>
      </c>
      <c r="H27" s="36" t="str" cm="1">
        <f t="array" ref="H27">_xlfn.IFS(
D27="","",
OR(E$3="",G$3="???",G$3="ERW.",D27="Training"),0,
K27&gt;3,K$7,
E$3="Turnen",C27-B27,
TRUE,C27-B27
)</f>
        <v/>
      </c>
      <c r="I27" s="37"/>
      <c r="J27" s="38"/>
      <c r="K27" s="12">
        <f t="shared" si="0"/>
        <v>0</v>
      </c>
      <c r="L27" t="s">
        <v>38</v>
      </c>
      <c r="M27" s="8">
        <v>0.5625</v>
      </c>
      <c r="N27" s="8"/>
      <c r="O27" s="8"/>
      <c r="P27" s="8"/>
    </row>
    <row r="28" spans="1:16" ht="25" customHeight="1" x14ac:dyDescent="0.2">
      <c r="A28" s="2"/>
      <c r="B28" s="4"/>
      <c r="C28" s="4"/>
      <c r="D28" s="126"/>
      <c r="E28" s="127"/>
      <c r="F28" s="128"/>
      <c r="G28" s="35" t="str" cm="1">
        <f t="array" ref="G28">_xlfn.IFS(
D28="","",
E$3="",0,
D28="",0,
D28="Training",(C28-B28),
TRUE,0
)</f>
        <v/>
      </c>
      <c r="H28" s="36" t="str" cm="1">
        <f t="array" ref="H28">_xlfn.IFS(
D28="","",
OR(E$3="",G$3="???",G$3="ERW.",D28="Training"),0,
K28&gt;3,K$7,
E$3="Turnen",C28-B28,
TRUE,C28-B28
)</f>
        <v/>
      </c>
      <c r="I28" s="37"/>
      <c r="J28" s="61"/>
      <c r="K28" s="12">
        <f t="shared" si="0"/>
        <v>0</v>
      </c>
      <c r="M28" s="8">
        <v>0.57291666666666696</v>
      </c>
      <c r="N28" s="8"/>
      <c r="O28" s="8"/>
      <c r="P28" s="8"/>
    </row>
    <row r="29" spans="1:16" ht="25" customHeight="1" x14ac:dyDescent="0.15">
      <c r="A29" s="2"/>
      <c r="B29" s="4"/>
      <c r="C29" s="4"/>
      <c r="D29" s="126"/>
      <c r="E29" s="127"/>
      <c r="F29" s="128"/>
      <c r="G29" s="35" t="str" cm="1">
        <f t="array" ref="G29">_xlfn.IFS(
D29="","",
E$3="",0,
D29="",0,
D29="Training",(C29-B29),
TRUE,0
)</f>
        <v/>
      </c>
      <c r="H29" s="36" t="str" cm="1">
        <f t="array" ref="H29">_xlfn.IFS(
D29="","",
OR(E$3="",G$3="???",G$3="ERW.",D29="Training"),0,
K29&gt;3,K$7,
E$3="Turnen",C29-B29,
TRUE,C29-B29
)</f>
        <v/>
      </c>
      <c r="I29" s="37"/>
      <c r="J29" s="75"/>
      <c r="K29" s="12">
        <f t="shared" si="0"/>
        <v>0</v>
      </c>
      <c r="M29" s="8">
        <v>0.58333333333333304</v>
      </c>
      <c r="N29" s="8"/>
      <c r="O29" s="8"/>
      <c r="P29" s="8"/>
    </row>
    <row r="30" spans="1:16" ht="25" customHeight="1" x14ac:dyDescent="0.15">
      <c r="A30" s="2"/>
      <c r="B30" s="4"/>
      <c r="C30" s="4"/>
      <c r="D30" s="126"/>
      <c r="E30" s="127"/>
      <c r="F30" s="128"/>
      <c r="G30" s="35" t="str" cm="1">
        <f t="array" ref="G30">_xlfn.IFS(
D30="","",
E$3="",0,
D30="",0,
D30="Training",(C30-B30),
TRUE,0
)</f>
        <v/>
      </c>
      <c r="H30" s="36" t="str" cm="1">
        <f t="array" ref="H30">_xlfn.IFS(
D30="","",
OR(E$3="",G$3="???",G$3="ERW.",D30="Training"),0,
K30&gt;3,K$7,
E$3="Turnen",C30-B30,
TRUE,C30-B30
)</f>
        <v/>
      </c>
      <c r="I30" s="37"/>
      <c r="J30" s="75"/>
      <c r="K30" s="12">
        <f t="shared" si="0"/>
        <v>0</v>
      </c>
      <c r="M30" s="8">
        <v>0.59375</v>
      </c>
      <c r="N30" s="8"/>
      <c r="O30" s="8"/>
      <c r="P30" s="8"/>
    </row>
    <row r="31" spans="1:16" ht="25" customHeight="1" x14ac:dyDescent="0.15">
      <c r="A31" s="2"/>
      <c r="B31" s="4"/>
      <c r="C31" s="4"/>
      <c r="D31" s="126"/>
      <c r="E31" s="127"/>
      <c r="F31" s="128"/>
      <c r="G31" s="35" t="str" cm="1">
        <f t="array" ref="G31">_xlfn.IFS(
D31="","",
E$3="",0,
D31="",0,
D31="Training",(C31-B31),
TRUE,0
)</f>
        <v/>
      </c>
      <c r="H31" s="36" t="str" cm="1">
        <f t="array" ref="H31">_xlfn.IFS(
D31="","",
OR(E$3="",G$3="???",G$3="ERW.",D31="Training"),0,
K31&gt;3,K$7,
E$3="Turnen",C31-B31,
TRUE,C31-B31
)</f>
        <v/>
      </c>
      <c r="I31" s="37"/>
      <c r="J31" s="75"/>
      <c r="K31" s="12">
        <f t="shared" si="0"/>
        <v>0</v>
      </c>
      <c r="M31" s="8">
        <v>0.60416666666666696</v>
      </c>
      <c r="N31" s="8"/>
      <c r="O31" s="8"/>
      <c r="P31" s="8"/>
    </row>
    <row r="32" spans="1:16" ht="25" customHeight="1" thickBot="1" x14ac:dyDescent="0.2">
      <c r="A32" s="3"/>
      <c r="B32" s="5"/>
      <c r="C32" s="11"/>
      <c r="D32" s="139"/>
      <c r="E32" s="140"/>
      <c r="F32" s="141"/>
      <c r="G32" s="35" t="str" cm="1">
        <f t="array" ref="G32">_xlfn.IFS(
D32="","",
E$3="",0,
D32="",0,
D32="Training",(C32-B32),
TRUE,0
)</f>
        <v/>
      </c>
      <c r="H32" s="36" t="str" cm="1">
        <f t="array" ref="H32">_xlfn.IFS(
D32="","",
OR(E$3="",G$3="???",G$3="ERW.",D32="Training"),0,
K32&gt;3,K$7,
E$3="Turnen",C32-B32,
TRUE,C32-B32
)</f>
        <v/>
      </c>
      <c r="I32" s="37"/>
      <c r="K32" s="12">
        <f t="shared" si="0"/>
        <v>0</v>
      </c>
      <c r="M32" s="8">
        <v>0.61458333333333304</v>
      </c>
      <c r="N32" s="8"/>
      <c r="O32" s="8"/>
      <c r="P32" s="8"/>
    </row>
    <row r="33" spans="1:16" ht="25" customHeight="1" thickBot="1" x14ac:dyDescent="0.2">
      <c r="A33" s="137"/>
      <c r="B33" s="137"/>
      <c r="C33" s="137"/>
      <c r="D33" s="137"/>
      <c r="E33" s="138"/>
      <c r="F33" s="39" t="s">
        <v>55</v>
      </c>
      <c r="G33" s="40">
        <f>SUM(G10:G32)</f>
        <v>0</v>
      </c>
      <c r="H33" s="41">
        <f>SUM(H10:H32)</f>
        <v>0</v>
      </c>
      <c r="I33" s="37"/>
      <c r="M33" s="8">
        <v>0.625</v>
      </c>
      <c r="N33" s="8"/>
      <c r="O33" s="8"/>
      <c r="P33" s="8"/>
    </row>
    <row r="34" spans="1:16" ht="25" customHeight="1" thickBot="1" x14ac:dyDescent="0.2">
      <c r="A34" s="142"/>
      <c r="B34" s="142"/>
      <c r="C34" s="142"/>
      <c r="D34" s="142"/>
      <c r="E34" s="142"/>
      <c r="F34" s="42"/>
      <c r="G34" s="76" t="s">
        <v>58</v>
      </c>
      <c r="H34" s="43">
        <f>IF(D37=""," ",SUM(H35)/F37)</f>
        <v>0</v>
      </c>
      <c r="M34" s="8">
        <v>0.63541666666666696</v>
      </c>
      <c r="N34" s="8"/>
      <c r="O34" s="8"/>
      <c r="P34" s="8"/>
    </row>
    <row r="35" spans="1:16" ht="25" customHeight="1" x14ac:dyDescent="0.15">
      <c r="A35" s="150" t="s">
        <v>59</v>
      </c>
      <c r="B35" s="150"/>
      <c r="C35" s="150"/>
      <c r="D35" s="25" t="s">
        <v>60</v>
      </c>
      <c r="G35" s="44">
        <f>((DAY(G33)*24)+(HOUR(G33)+MINUTE(G33)/60))*F37</f>
        <v>0</v>
      </c>
      <c r="H35" s="45">
        <f>((DAY(H33)*24)+(HOUR(H33)+MINUTE(H33)/60))*F37/2</f>
        <v>0</v>
      </c>
      <c r="M35" s="8">
        <v>0.64583333333333404</v>
      </c>
      <c r="N35" s="8"/>
      <c r="O35" s="8"/>
      <c r="P35" s="8"/>
    </row>
    <row r="36" spans="1:16" ht="16.5" customHeight="1" thickBot="1" x14ac:dyDescent="0.2">
      <c r="A36" s="147"/>
      <c r="B36" s="147"/>
      <c r="C36" s="147"/>
      <c r="D36" s="147"/>
      <c r="E36" s="147"/>
      <c r="F36" s="147"/>
      <c r="G36" s="147"/>
      <c r="H36" s="147"/>
      <c r="I36" s="25"/>
      <c r="M36" s="8">
        <v>0.65625</v>
      </c>
      <c r="N36" s="8"/>
      <c r="O36" s="8"/>
      <c r="P36" s="8"/>
    </row>
    <row r="37" spans="1:16" ht="16.5" customHeight="1" thickBot="1" x14ac:dyDescent="0.2">
      <c r="A37" s="143" t="s">
        <v>61</v>
      </c>
      <c r="B37" s="143"/>
      <c r="C37" s="144"/>
      <c r="D37" s="148" t="s">
        <v>34</v>
      </c>
      <c r="E37" s="149"/>
      <c r="F37" s="145">
        <f>IF(D37=""," Trainerfunktion fehlt !",IF(D37="mit Lizenz",IF(E3="Turnen",12,10),IF(D37="ohne Lizenz",IF(E3="Turnen",9.5,8),IF(D37="Helfer",IF(E3="Turnen",7,6)))))</f>
        <v>10</v>
      </c>
      <c r="G37" s="146"/>
      <c r="H37" s="46">
        <f>IF(D37="","",SUM(G35:H35))</f>
        <v>0</v>
      </c>
      <c r="I37" s="47"/>
      <c r="M37" s="8">
        <v>0.66666666666666696</v>
      </c>
      <c r="N37" s="8"/>
      <c r="O37" s="8"/>
      <c r="P37" s="8"/>
    </row>
    <row r="38" spans="1:16" ht="16.5" customHeight="1" x14ac:dyDescent="0.15">
      <c r="A38" s="48"/>
      <c r="B38" s="7"/>
      <c r="C38" s="7"/>
      <c r="D38" s="7"/>
      <c r="E38" s="7"/>
      <c r="F38" s="7"/>
      <c r="G38" s="7"/>
      <c r="H38" s="7"/>
      <c r="I38" s="7"/>
      <c r="M38" s="8">
        <v>0.67708333333333404</v>
      </c>
      <c r="N38" s="8"/>
      <c r="O38" s="8"/>
      <c r="P38" s="8"/>
    </row>
    <row r="39" spans="1:16" ht="16.5" customHeight="1" x14ac:dyDescent="0.15">
      <c r="M39" s="8">
        <v>0.6875</v>
      </c>
      <c r="N39" s="8"/>
      <c r="O39" s="8"/>
      <c r="P39" s="8"/>
    </row>
    <row r="40" spans="1:16" ht="16.5" customHeight="1" x14ac:dyDescent="0.15">
      <c r="M40" s="8">
        <v>0.69791666666666696</v>
      </c>
      <c r="N40" s="8"/>
      <c r="O40" s="8"/>
      <c r="P40" s="8"/>
    </row>
    <row r="41" spans="1:16" ht="16.5" customHeight="1" x14ac:dyDescent="0.15">
      <c r="M41" s="8">
        <v>0.70833333333333404</v>
      </c>
      <c r="N41" s="8"/>
      <c r="O41" s="8"/>
      <c r="P41" s="8"/>
    </row>
    <row r="42" spans="1:16" ht="16.5" customHeight="1" x14ac:dyDescent="0.15">
      <c r="M42" s="8">
        <v>0.71875</v>
      </c>
      <c r="N42" s="8"/>
      <c r="O42" s="8"/>
      <c r="P42" s="8"/>
    </row>
    <row r="43" spans="1:16" ht="16.5" customHeight="1" x14ac:dyDescent="0.15">
      <c r="M43" s="8">
        <v>0.72916666666666696</v>
      </c>
      <c r="N43" s="8"/>
      <c r="O43" s="8"/>
      <c r="P43" s="8"/>
    </row>
    <row r="44" spans="1:16" ht="16.5" customHeight="1" x14ac:dyDescent="0.15">
      <c r="M44" s="8">
        <v>0.73958333333333404</v>
      </c>
      <c r="N44" s="8"/>
      <c r="O44" s="8"/>
      <c r="P44" s="8"/>
    </row>
    <row r="45" spans="1:16" ht="16.5" customHeight="1" x14ac:dyDescent="0.15">
      <c r="M45" s="8">
        <v>0.75</v>
      </c>
      <c r="N45" s="8"/>
      <c r="O45" s="8"/>
      <c r="P45" s="8"/>
    </row>
    <row r="46" spans="1:16" ht="16.5" customHeight="1" x14ac:dyDescent="0.15">
      <c r="M46" s="8">
        <v>0.76041666666666696</v>
      </c>
      <c r="N46" s="8"/>
      <c r="O46" s="8"/>
      <c r="P46" s="8"/>
    </row>
    <row r="47" spans="1:16" ht="16.5" customHeight="1" x14ac:dyDescent="0.15">
      <c r="M47" s="8">
        <v>0.77083333333333404</v>
      </c>
      <c r="N47" s="8"/>
      <c r="O47" s="8"/>
      <c r="P47" s="8"/>
    </row>
    <row r="48" spans="1:16" ht="16.5" customHeight="1" x14ac:dyDescent="0.15">
      <c r="M48" s="8">
        <v>0.78125</v>
      </c>
      <c r="N48" s="8"/>
      <c r="O48" s="8"/>
      <c r="P48" s="8"/>
    </row>
    <row r="49" spans="13:16" ht="16.5" customHeight="1" x14ac:dyDescent="0.15">
      <c r="M49" s="8">
        <v>0.79166666666666696</v>
      </c>
      <c r="N49" s="8"/>
      <c r="O49" s="8"/>
      <c r="P49" s="8"/>
    </row>
    <row r="50" spans="13:16" ht="16.5" customHeight="1" x14ac:dyDescent="0.15">
      <c r="M50" s="8">
        <v>0.80208333333333404</v>
      </c>
      <c r="N50" s="8"/>
      <c r="O50" s="8"/>
      <c r="P50" s="8"/>
    </row>
    <row r="51" spans="13:16" ht="16.5" customHeight="1" x14ac:dyDescent="0.15">
      <c r="M51" s="8">
        <v>0.812500000000001</v>
      </c>
      <c r="N51" s="8"/>
      <c r="O51" s="8"/>
      <c r="P51" s="8"/>
    </row>
    <row r="52" spans="13:16" ht="16.5" customHeight="1" x14ac:dyDescent="0.15">
      <c r="M52" s="8">
        <v>0.82291666666666696</v>
      </c>
      <c r="N52" s="8"/>
      <c r="O52" s="8"/>
      <c r="P52" s="8"/>
    </row>
    <row r="53" spans="13:16" ht="16.5" customHeight="1" x14ac:dyDescent="0.15">
      <c r="M53" s="8">
        <v>0.83333333333333404</v>
      </c>
      <c r="N53" s="8"/>
      <c r="O53" s="8"/>
      <c r="P53" s="8"/>
    </row>
    <row r="54" spans="13:16" ht="16.5" customHeight="1" x14ac:dyDescent="0.15">
      <c r="M54" s="8">
        <v>0.843750000000001</v>
      </c>
      <c r="N54" s="8"/>
      <c r="O54" s="8"/>
      <c r="P54" s="8"/>
    </row>
    <row r="55" spans="13:16" ht="16.5" customHeight="1" x14ac:dyDescent="0.15">
      <c r="M55" s="8">
        <v>0.85416666666666696</v>
      </c>
      <c r="N55" s="8"/>
      <c r="O55" s="8"/>
      <c r="P55" s="8"/>
    </row>
    <row r="56" spans="13:16" ht="16.5" customHeight="1" x14ac:dyDescent="0.15">
      <c r="M56" s="8">
        <v>0.86458333333333404</v>
      </c>
    </row>
    <row r="57" spans="13:16" ht="16.5" customHeight="1" x14ac:dyDescent="0.15">
      <c r="M57" s="8">
        <v>0.875000000000001</v>
      </c>
    </row>
    <row r="58" spans="13:16" ht="16.5" customHeight="1" x14ac:dyDescent="0.15">
      <c r="M58" s="8">
        <v>0.88541666666666696</v>
      </c>
    </row>
    <row r="59" spans="13:16" ht="16.5" customHeight="1" x14ac:dyDescent="0.15">
      <c r="M59" s="8">
        <v>0.89583333333333404</v>
      </c>
    </row>
    <row r="60" spans="13:16" ht="16.5" customHeight="1" x14ac:dyDescent="0.15">
      <c r="M60" s="8">
        <v>0.906250000000001</v>
      </c>
    </row>
    <row r="61" spans="13:16" ht="16.5" customHeight="1" x14ac:dyDescent="0.15">
      <c r="M61" s="8">
        <v>0.91666666666666696</v>
      </c>
    </row>
    <row r="62" spans="13:16" ht="16.5" customHeight="1" x14ac:dyDescent="0.15">
      <c r="M62" s="8"/>
    </row>
    <row r="63" spans="13:16" ht="16.5" customHeight="1" x14ac:dyDescent="0.15">
      <c r="M63" s="8"/>
    </row>
    <row r="64" spans="13:16" ht="16.5" customHeight="1" x14ac:dyDescent="0.15">
      <c r="M64" s="8"/>
    </row>
    <row r="65" spans="13:13" ht="16.5" customHeight="1" x14ac:dyDescent="0.15">
      <c r="M65" s="8"/>
    </row>
  </sheetData>
  <sheetProtection sheet="1" objects="1" scenarios="1" formatCells="0"/>
  <protectedRanges>
    <protectedRange password="CC6F" sqref="E6:E7 F1:H9 D9:E9 E1:E4 A1:C9 D2:D8" name="Bereich1" securityDescriptor="O:WDG:WDD:(D;;CC;;;S-1-5-21-527237240-492894223-1343024091-1003)"/>
  </protectedRanges>
  <mergeCells count="45">
    <mergeCell ref="A33:E33"/>
    <mergeCell ref="D32:F32"/>
    <mergeCell ref="A34:E34"/>
    <mergeCell ref="A37:C37"/>
    <mergeCell ref="F37:G37"/>
    <mergeCell ref="A36:H36"/>
    <mergeCell ref="D37:E37"/>
    <mergeCell ref="A35:C35"/>
    <mergeCell ref="D18:F18"/>
    <mergeCell ref="D19:F19"/>
    <mergeCell ref="D12:F12"/>
    <mergeCell ref="D13:F13"/>
    <mergeCell ref="D24:F24"/>
    <mergeCell ref="D14:F14"/>
    <mergeCell ref="D15:F15"/>
    <mergeCell ref="D23:F23"/>
    <mergeCell ref="D10:F10"/>
    <mergeCell ref="D11:F11"/>
    <mergeCell ref="D16:F16"/>
    <mergeCell ref="D17:F17"/>
    <mergeCell ref="A2:G2"/>
    <mergeCell ref="B3:C3"/>
    <mergeCell ref="E3:F3"/>
    <mergeCell ref="G5:H5"/>
    <mergeCell ref="B4:G4"/>
    <mergeCell ref="B5:E5"/>
    <mergeCell ref="D31:F31"/>
    <mergeCell ref="D30:F30"/>
    <mergeCell ref="D29:F29"/>
    <mergeCell ref="D28:F28"/>
    <mergeCell ref="D20:F20"/>
    <mergeCell ref="D21:F21"/>
    <mergeCell ref="D22:F22"/>
    <mergeCell ref="D25:F25"/>
    <mergeCell ref="D26:F26"/>
    <mergeCell ref="D27:F27"/>
    <mergeCell ref="A1:H1"/>
    <mergeCell ref="G3:H3"/>
    <mergeCell ref="B8:C9"/>
    <mergeCell ref="D8:F9"/>
    <mergeCell ref="G8:H8"/>
    <mergeCell ref="B6:D6"/>
    <mergeCell ref="F6:H6"/>
    <mergeCell ref="A7:H7"/>
    <mergeCell ref="A8:A9"/>
  </mergeCells>
  <phoneticPr fontId="0" type="noConversion"/>
  <conditionalFormatting sqref="F37:G37">
    <cfRule type="containsText" dxfId="0" priority="1" stopIfTrue="1" operator="containsText" text="Trainerfunktion fehlt !">
      <formula>NOT(ISERROR(SEARCH("Trainerfunktion fehlt !",F37)))</formula>
    </cfRule>
  </conditionalFormatting>
  <dataValidations count="7">
    <dataValidation type="list" allowBlank="1" showInputMessage="1" showErrorMessage="1" sqref="D37" xr:uid="{09785CC2-BC91-49CD-B14F-0B5ABDEC674B}">
      <formula1>$L$24:$L$27</formula1>
    </dataValidation>
    <dataValidation type="list" allowBlank="1" showInputMessage="1" showErrorMessage="1" sqref="E3:F3" xr:uid="{74C71FCE-4598-4812-84D4-F5ADE59876FB}">
      <formula1>$L$4:$L$11</formula1>
    </dataValidation>
    <dataValidation type="list" allowBlank="1" showInputMessage="1" showErrorMessage="1" sqref="G3" xr:uid="{F55DA5FE-625A-4382-8448-C644184D1A9D}">
      <formula1>$L$21:$L$23</formula1>
    </dataValidation>
    <dataValidation type="list" allowBlank="1" showInputMessage="1" showErrorMessage="1" sqref="D10:F32" xr:uid="{9D1ADD6A-8083-4CE7-ADBA-3CBD44D4D908}">
      <formula1>$L$13:$L$19</formula1>
    </dataValidation>
    <dataValidation type="date" allowBlank="1" showInputMessage="1" showErrorMessage="1" sqref="A10:A32" xr:uid="{0765AEC8-0D0B-4493-9480-1065BF3CBA83}">
      <formula1>38718</formula1>
      <formula2>55153</formula2>
    </dataValidation>
    <dataValidation type="list" allowBlank="1" showInputMessage="1" showErrorMessage="1" sqref="C10:C32 B11:B32" xr:uid="{87EBB75C-592C-43BA-BD1A-C7C8E067655A}">
      <formula1>$M$4:$M$54</formula1>
    </dataValidation>
    <dataValidation type="list" allowBlank="1" showInputMessage="1" showErrorMessage="1" sqref="B10" xr:uid="{0A76B9FC-BC7F-4648-B799-5D2EA24346A1}">
      <formula1>$M$4:$M$61</formula1>
    </dataValidation>
  </dataValidations>
  <pageMargins left="0.51181102362204722" right="0.23622047244094491" top="0.23622047244094491" bottom="0.35433070866141736" header="0.15748031496062992" footer="0.19685039370078741"/>
  <pageSetup paperSize="9" orientation="portrait" horizontalDpi="4294967293" verticalDpi="300" r:id="rId1"/>
  <headerFooter alignWithMargins="0">
    <oddFooter>&amp;L&amp;8Stand: &amp;D</oddFooter>
  </headerFooter>
  <ignoredErrors>
    <ignoredError sqref="G35:H35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BA73300BE3AB4894D51854D656929E" ma:contentTypeVersion="17" ma:contentTypeDescription="Ein neues Dokument erstellen." ma:contentTypeScope="" ma:versionID="81402ab3b07152e01d1a9f04bf331061">
  <xsd:schema xmlns:xsd="http://www.w3.org/2001/XMLSchema" xmlns:xs="http://www.w3.org/2001/XMLSchema" xmlns:p="http://schemas.microsoft.com/office/2006/metadata/properties" xmlns:ns2="ec266c7b-dbcb-45ec-a9fe-27fa278823e1" xmlns:ns3="744d09b8-1af4-4967-a970-8419fec6eac4" targetNamespace="http://schemas.microsoft.com/office/2006/metadata/properties" ma:root="true" ma:fieldsID="5623c4f178a1291de41c275eb287e7c7" ns2:_="" ns3:_="">
    <xsd:import namespace="ec266c7b-dbcb-45ec-a9fe-27fa278823e1"/>
    <xsd:import namespace="744d09b8-1af4-4967-a970-8419fec6ea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3:SharedWithUsers" minOccurs="0"/>
                <xsd:element ref="ns3:SharedWithDetails" minOccurs="0"/>
                <xsd:element ref="ns2:Erledigt" minOccurs="0"/>
                <xsd:element ref="ns2:MediaServiceObjectDetectorVersions" minOccurs="0"/>
                <xsd:element ref="ns2:Kontodatenl_x00f6_sche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66c7b-dbcb-45ec-a9fe-27fa278823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2059f2e5-e292-4ad8-aad6-8126a5f15e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Erledigt" ma:index="20" nillable="true" ma:displayName="Erledigt" ma:default="0" ma:format="Dropdown" ma:internalName="Erledigt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Kontodatenl_x00f6_schen" ma:index="22" nillable="true" ma:displayName="Kontodaten löschen" ma:format="Dropdown" ma:internalName="Kontodatenl_x00f6_schen">
      <xsd:simpleType>
        <xsd:restriction base="dms:Text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d09b8-1af4-4967-a970-8419fec6ea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8acfbef-3556-46d2-97de-7ae8ba6c5577}" ma:internalName="TaxCatchAll" ma:showField="CatchAllData" ma:web="744d09b8-1af4-4967-a970-8419fec6ea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2 5 x + X C E S b N u l A A A A 9 g A A A B I A H A B D b 2 5 m a W c v U G F j a 2 F n Z S 5 4 b W w g o h g A K K A U A A A A A A A A A A A A A A A A A A A A A A A A A A A A h Y 8 x D o I w G I W v Q r r T l h I T Q n 7 K o G 6 S m J g Y 1 6 Z U a I R i a L H c z c E j e Q U x i r o 5 v u 9 9 w 3 v 3 6 w 3 y s W 2 C i + q t 7 k y G I k x R o I z s S m 2 q D A 3 u G C Y o 5 7 A V 8 i Q q F U y y s e l o y w z V z p 1 T Q r z 3 2 M e 4 6 y v C K I 3 I o d j s Z K 1 a g T 6 y / i + H 2 l g n j F S I w / 4 1 h j M c L S I c s w R T I D O E Q p u v w K a 9 z / Y H w n J o 3 N A r X q p w t Q Y y R y D v D / w B U E s D B B Q A A g A I A N u c f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H 5 c K I p H u A 4 A A A A R A A A A E w A c A E Z v c m 1 1 b G F z L 1 N l Y 3 R p b 2 4 x L m 0 g o h g A K K A U A A A A A A A A A A A A A A A A A A A A A A A A A A A A K 0 5 N L s n M z 1 M I h t C G 1 g B Q S w E C L Q A U A A I A C A D b n H 5 c I R J s 2 6 U A A A D 2 A A A A E g A A A A A A A A A A A A A A A A A A A A A A Q 2 9 u Z m l n L 1 B h Y 2 t h Z 2 U u e G 1 s U E s B A i 0 A F A A C A A g A 2 5 x + X A / K 6 a u k A A A A 6 Q A A A B M A A A A A A A A A A A A A A A A A 8 Q A A A F t D b 2 5 0 Z W 5 0 X 1 R 5 c G V z X S 5 4 b W x Q S w E C L Q A U A A I A C A D b n H 5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C x z n D Z F z k E C h f 4 M e r J 0 x R Q A A A A A C A A A A A A A Q Z g A A A A E A A C A A A A D V E w + 1 g P i l 9 D D u W 7 s S F F y R 2 4 E G f M C n 0 Q O Y Q A Q a i 5 / 4 u Q A A A A A O g A A A A A I A A C A A A A A U 0 n H W Z r w 3 c e R L T f V k 8 s 7 E q n U e P F W / M o w 4 P / 5 W 4 C e Q z V A A A A B J N p S v y P O 3 j T E y A B x v J 0 d 6 H Q y M Q j z q r m s d / w t M E G 7 9 g R d g n T 8 j F o K 0 l 5 H z S / X 3 J K 1 w r a 6 0 u J 9 A 9 l U 9 W P T K z b Z 1 r 5 T f R Q l g d z G y R r 8 7 F f 4 E + E A A A A B 1 p + I 3 0 L Z p d b F x u f K O C 5 J V 7 R v y n d c q 9 I i f k m V g 9 Z 8 d r S I U v X t M 1 9 w / E j D E K W d Q Q L d / h z 7 M R g H C Z J w Z 7 l c r E C Q g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ntodatenl_x00f6_schen xmlns="ec266c7b-dbcb-45ec-a9fe-27fa278823e1" xsi:nil="true"/>
    <Erledigt xmlns="ec266c7b-dbcb-45ec-a9fe-27fa278823e1">false</Erledigt>
    <lcf76f155ced4ddcb4097134ff3c332f xmlns="ec266c7b-dbcb-45ec-a9fe-27fa278823e1">
      <Terms xmlns="http://schemas.microsoft.com/office/infopath/2007/PartnerControls"/>
    </lcf76f155ced4ddcb4097134ff3c332f>
    <TaxCatchAll xmlns="744d09b8-1af4-4967-a970-8419fec6eac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0C3F9A-F547-4C91-BF99-A94C737E7A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266c7b-dbcb-45ec-a9fe-27fa278823e1"/>
    <ds:schemaRef ds:uri="744d09b8-1af4-4967-a970-8419fec6ea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65E223-9070-4608-8DA4-F8C56CAF66D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C0009F1-F276-41D7-946A-79CF493A45D6}">
  <ds:schemaRefs>
    <ds:schemaRef ds:uri="http://schemas.microsoft.com/office/2006/documentManagement/types"/>
    <ds:schemaRef ds:uri="http://purl.org/dc/elements/1.1/"/>
    <ds:schemaRef ds:uri="ec266c7b-dbcb-45ec-a9fe-27fa278823e1"/>
    <ds:schemaRef ds:uri="http://schemas.microsoft.com/office/2006/metadata/properties"/>
    <ds:schemaRef ds:uri="http://www.w3.org/XML/1998/namespace"/>
    <ds:schemaRef ds:uri="744d09b8-1af4-4967-a970-8419fec6eac4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BB7E433E-856B-45D0-839F-21FDD251A0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dein Einsatz</vt:lpstr>
      <vt:lpstr>dein Vorteile</vt:lpstr>
      <vt:lpstr>Erläuterung z. Formblatt</vt:lpstr>
      <vt:lpstr>Formblatt</vt:lpstr>
      <vt:lpstr>Formblatt!Druckbereich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Tobias Hube</dc:creator>
  <cp:keywords/>
  <dc:description/>
  <cp:lastModifiedBy>Martin Lange</cp:lastModifiedBy>
  <cp:revision/>
  <dcterms:created xsi:type="dcterms:W3CDTF">2007-12-19T07:40:50Z</dcterms:created>
  <dcterms:modified xsi:type="dcterms:W3CDTF">2026-08-21T19:18:31Z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0x0101003DBA73300BE3AB4894D51854D656929E</vt:lpwstr>
  </property>
  <property fmtid="{D5CDD505-2E9C-101B-9397-08002B2CF9AE}" pid="3" name="MediaServiceImageTags">
    <vt:lpwstr/>
  </property>
</Properties>
</file>